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MAI 2019" sheetId="1" r:id="rId1"/>
  </sheets>
  <definedNames/>
  <calcPr fullCalcOnLoad="1"/>
</workbook>
</file>

<file path=xl/sharedStrings.xml><?xml version="1.0" encoding="utf-8"?>
<sst xmlns="http://schemas.openxmlformats.org/spreadsheetml/2006/main" count="429" uniqueCount="148">
  <si>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</si>
  <si>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</si>
  <si>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</si>
  <si>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</si>
  <si>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</si>
  <si>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</si>
  <si>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</si>
  <si>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</si>
  <si>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</si>
  <si>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</si>
  <si>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</si>
  <si>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</si>
  <si>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</si>
  <si>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</si>
  <si>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</si>
  <si>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</si>
  <si>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</si>
  <si>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</si>
  <si>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Total plati trimestrul 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</si>
  <si>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</si>
  <si>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</si>
  <si>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</si>
  <si>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</si>
  <si>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</si>
  <si>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</si>
  <si>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</si>
  <si>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</si>
  <si>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</si>
  <si>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</si>
  <si>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</si>
  <si>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</si>
  <si>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</si>
  <si>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</si>
  <si>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</si>
  <si>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</si>
  <si>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</si>
  <si>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</si>
  <si>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</si>
  <si>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</si>
  <si>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</si>
  <si>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</si>
  <si>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</si>
  <si>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</si>
  <si>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</si>
  <si>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</si>
  <si>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</si>
  <si>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</si>
  <si>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</si>
  <si>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</si>
  <si>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</si>
  <si>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</si>
  <si>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+/- trim. 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</si>
  <si>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</si>
  <si>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</si>
  <si>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</si>
  <si>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</si>
  <si>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</si>
  <si>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</si>
  <si>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</si>
  <si>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</si>
  <si>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</si>
  <si>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</si>
  <si>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</si>
  <si>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</si>
  <si>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</si>
  <si>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</si>
  <si>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</si>
  <si>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</si>
  <si>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</si>
  <si>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</si>
  <si>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</si>
  <si>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</si>
  <si>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</si>
  <si>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</si>
  <si>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Plati ianuarie 2019</t>
  </si>
  <si>
    <t>Plati februarie 2019</t>
  </si>
  <si>
    <t>Plati martie 2019</t>
  </si>
  <si>
    <t>Plati mai 2019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</si>
  <si>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</si>
  <si>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</si>
  <si>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</si>
  <si>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</si>
  <si>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</si>
  <si>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</si>
  <si>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</si>
  <si>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</si>
  <si>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</si>
  <si>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</si>
  <si>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</si>
  <si>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</si>
  <si>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</si>
  <si>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</si>
  <si>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</si>
  <si>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</si>
  <si>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</si>
  <si>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</si>
  <si>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</si>
  <si>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</si>
  <si>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</si>
  <si>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</si>
  <si>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</si>
  <si>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</si>
  <si>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</si>
  <si>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</si>
  <si>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</si>
  <si>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</si>
  <si>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</si>
  <si>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</si>
  <si>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</si>
  <si>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</si>
  <si>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</si>
  <si>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</si>
  <si>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</si>
  <si>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</si>
  <si>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</si>
  <si>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</si>
  <si>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</si>
  <si>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</si>
  <si>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</si>
  <si>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</si>
  <si>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</si>
  <si>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</si>
  <si>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</si>
  <si>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</si>
  <si>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</si>
  <si>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</si>
  <si>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</si>
  <si>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</si>
  <si>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implant dispozitiv stimulare cerebrala profunda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</si>
  <si>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</si>
  <si>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</si>
  <si>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</si>
  <si>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</si>
  <si>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</si>
  <si>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</si>
  <si>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</si>
  <si>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</si>
  <si>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</si>
  <si>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</si>
  <si>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</si>
  <si>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</si>
  <si>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</si>
  <si>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</si>
  <si>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</si>
  <si>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</si>
  <si>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</si>
  <si>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</si>
  <si>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Deconturi furnizori programe nationale de sanatate mai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</si>
</sst>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7" sqref="V7"/>
    </sheetView>
  </sheetViews>
  <sheetFormatPr defaultColWidth="9.140625" defaultRowHeight="15"/>
  <cols>
    <col min="1" max="1" width="36.140625" style="25" customWidth="1"/>
    <col min="2" max="2" width="30.7109375" style="5" customWidth="1"/>
    <col min="3" max="3" width="17.140625" style="6" hidden="1" customWidth="1"/>
    <col min="4" max="4" width="17.7109375" style="6" hidden="1" customWidth="1"/>
    <col min="5" max="6" width="16.7109375" style="6" hidden="1" customWidth="1"/>
    <col min="7" max="7" width="18.421875" style="6" hidden="1" customWidth="1"/>
    <col min="8" max="8" width="26.57421875" style="6" customWidth="1"/>
    <col min="9" max="16384" width="9.140625" style="7" customWidth="1"/>
  </cols>
  <sheetData>
    <row r="1" spans="1:2" ht="15.75">
      <c r="A1" s="21"/>
      <c r="B1" s="1"/>
    </row>
    <row r="2" spans="1:2" ht="15.75">
      <c r="A2" s="41" t="s">
        <v>147</v>
      </c>
      <c r="B2" s="1"/>
    </row>
    <row r="4" spans="1:8" s="9" customFormat="1" ht="36" customHeight="1">
      <c r="A4" s="22" t="s">
        <v>10</v>
      </c>
      <c r="B4" s="2" t="s">
        <v>0</v>
      </c>
      <c r="C4" s="2" t="s">
        <v>74</v>
      </c>
      <c r="D4" s="2" t="s">
        <v>75</v>
      </c>
      <c r="E4" s="2" t="s">
        <v>76</v>
      </c>
      <c r="F4" s="8" t="s">
        <v>18</v>
      </c>
      <c r="G4" s="15" t="s">
        <v>51</v>
      </c>
      <c r="H4" s="2" t="s">
        <v>77</v>
      </c>
    </row>
    <row r="5" spans="1:8" ht="36.75" customHeight="1">
      <c r="A5" s="27" t="s">
        <v>70</v>
      </c>
      <c r="B5" s="2" t="s">
        <v>17</v>
      </c>
      <c r="C5" s="11">
        <f aca="true" t="shared" si="0" ref="C5:H5">C6+C7+C8+C9+C10+C11+C12+C13+C14</f>
        <v>571945.6699999999</v>
      </c>
      <c r="D5" s="11">
        <f>D6+D7+D8+D9+D10+D11+D12+D13+D14</f>
        <v>2377291.1</v>
      </c>
      <c r="E5" s="11">
        <f t="shared" si="0"/>
        <v>3263719.85</v>
      </c>
      <c r="F5" s="11">
        <f t="shared" si="0"/>
        <v>6212956.619999999</v>
      </c>
      <c r="G5" s="11" t="e">
        <f t="shared" si="0"/>
        <v>#REF!</v>
      </c>
      <c r="H5" s="11">
        <f t="shared" si="0"/>
        <v>6347932.16</v>
      </c>
    </row>
    <row r="6" spans="1:8" ht="45" customHeight="1">
      <c r="A6" s="28"/>
      <c r="B6" s="3" t="s">
        <v>62</v>
      </c>
      <c r="C6" s="12">
        <v>154641.36</v>
      </c>
      <c r="D6" s="12">
        <v>581524.97</v>
      </c>
      <c r="E6" s="12">
        <v>369787.87</v>
      </c>
      <c r="F6" s="12">
        <f aca="true" t="shared" si="1" ref="F6:F71">C6+D6+E6</f>
        <v>1105954.2</v>
      </c>
      <c r="G6" s="12" t="e">
        <f>#REF!-F6</f>
        <v>#REF!</v>
      </c>
      <c r="H6" s="12">
        <v>880029.5</v>
      </c>
    </row>
    <row r="7" spans="1:8" ht="67.5" customHeight="1">
      <c r="A7" s="28"/>
      <c r="B7" s="3" t="s">
        <v>65</v>
      </c>
      <c r="C7" s="12">
        <v>87922.91</v>
      </c>
      <c r="D7" s="12">
        <v>321657.81</v>
      </c>
      <c r="E7" s="12">
        <v>345747.24</v>
      </c>
      <c r="F7" s="12">
        <f t="shared" si="1"/>
        <v>755327.96</v>
      </c>
      <c r="G7" s="12" t="e">
        <f>#REF!-F7</f>
        <v>#REF!</v>
      </c>
      <c r="H7" s="12">
        <v>1784023.71</v>
      </c>
    </row>
    <row r="8" spans="1:8" ht="28.5" customHeight="1">
      <c r="A8" s="28"/>
      <c r="B8" s="13" t="s">
        <v>1</v>
      </c>
      <c r="C8" s="12">
        <v>0</v>
      </c>
      <c r="D8" s="12">
        <v>155448.74</v>
      </c>
      <c r="E8" s="12">
        <v>229502.46</v>
      </c>
      <c r="F8" s="12">
        <f t="shared" si="1"/>
        <v>384951.19999999995</v>
      </c>
      <c r="G8" s="12" t="e">
        <f>#REF!-F8</f>
        <v>#REF!</v>
      </c>
      <c r="H8" s="12">
        <v>284834.31</v>
      </c>
    </row>
    <row r="9" spans="1:8" ht="54" customHeight="1">
      <c r="A9" s="28"/>
      <c r="B9" s="3" t="s">
        <v>63</v>
      </c>
      <c r="C9" s="12">
        <v>81262.08</v>
      </c>
      <c r="D9" s="12">
        <v>343725.34</v>
      </c>
      <c r="E9" s="12">
        <v>604451</v>
      </c>
      <c r="F9" s="12">
        <f aca="true" t="shared" si="2" ref="F9:F14">C9+D9+E9</f>
        <v>1029438.42</v>
      </c>
      <c r="G9" s="12" t="e">
        <f>#REF!-F9</f>
        <v>#REF!</v>
      </c>
      <c r="H9" s="12">
        <v>173501.74</v>
      </c>
    </row>
    <row r="10" spans="1:8" ht="51.75" customHeight="1">
      <c r="A10" s="28"/>
      <c r="B10" s="3" t="s">
        <v>64</v>
      </c>
      <c r="C10" s="12">
        <v>0</v>
      </c>
      <c r="D10" s="12">
        <v>0</v>
      </c>
      <c r="E10" s="12">
        <v>0</v>
      </c>
      <c r="F10" s="12">
        <f>C10+D10+E10</f>
        <v>0</v>
      </c>
      <c r="G10" s="12" t="e">
        <f>#REF!-F10</f>
        <v>#REF!</v>
      </c>
      <c r="H10" s="12">
        <v>0</v>
      </c>
    </row>
    <row r="11" spans="1:8" ht="67.5" customHeight="1">
      <c r="A11" s="28"/>
      <c r="B11" s="3" t="s">
        <v>66</v>
      </c>
      <c r="C11" s="12">
        <v>248119.32</v>
      </c>
      <c r="D11" s="12">
        <v>289836.54</v>
      </c>
      <c r="E11" s="12">
        <v>644810.48</v>
      </c>
      <c r="F11" s="12">
        <f t="shared" si="2"/>
        <v>1182766.3399999999</v>
      </c>
      <c r="G11" s="12" t="e">
        <f>#REF!-F11</f>
        <v>#REF!</v>
      </c>
      <c r="H11" s="12">
        <v>1350105.03</v>
      </c>
    </row>
    <row r="12" spans="1:8" ht="51.75" customHeight="1">
      <c r="A12" s="28"/>
      <c r="B12" s="3" t="s">
        <v>67</v>
      </c>
      <c r="C12" s="12">
        <v>0</v>
      </c>
      <c r="D12" s="12">
        <v>685097.7</v>
      </c>
      <c r="E12" s="12">
        <v>1010936.85</v>
      </c>
      <c r="F12" s="12">
        <f>C12+D12+E12</f>
        <v>1696034.5499999998</v>
      </c>
      <c r="G12" s="12" t="e">
        <f>#REF!-F12</f>
        <v>#REF!</v>
      </c>
      <c r="H12" s="12">
        <v>1061481.24</v>
      </c>
    </row>
    <row r="13" spans="1:8" ht="51.75" customHeight="1">
      <c r="A13" s="28"/>
      <c r="B13" s="3" t="s">
        <v>68</v>
      </c>
      <c r="C13" s="12">
        <v>0</v>
      </c>
      <c r="D13" s="12">
        <v>0</v>
      </c>
      <c r="E13" s="12">
        <v>0</v>
      </c>
      <c r="F13" s="12">
        <f t="shared" si="2"/>
        <v>0</v>
      </c>
      <c r="G13" s="12" t="e">
        <f>#REF!-F13</f>
        <v>#REF!</v>
      </c>
      <c r="H13" s="12">
        <v>304235.57</v>
      </c>
    </row>
    <row r="14" spans="1:8" ht="51.75" customHeight="1">
      <c r="A14" s="28"/>
      <c r="B14" s="3" t="s">
        <v>69</v>
      </c>
      <c r="C14" s="12">
        <v>0</v>
      </c>
      <c r="D14" s="12">
        <v>0</v>
      </c>
      <c r="E14" s="12">
        <v>58483.95</v>
      </c>
      <c r="F14" s="12">
        <f t="shared" si="2"/>
        <v>58483.95</v>
      </c>
      <c r="G14" s="12" t="e">
        <f>#REF!-F14</f>
        <v>#REF!</v>
      </c>
      <c r="H14" s="12">
        <v>509721.06</v>
      </c>
    </row>
    <row r="15" spans="1:8" ht="30" customHeight="1">
      <c r="A15" s="28"/>
      <c r="B15" s="2" t="s">
        <v>2</v>
      </c>
      <c r="C15" s="11">
        <f aca="true" t="shared" si="3" ref="C15:H15">C16+C17+C18</f>
        <v>0</v>
      </c>
      <c r="D15" s="11">
        <f t="shared" si="3"/>
        <v>10027.130000000001</v>
      </c>
      <c r="E15" s="11">
        <f t="shared" si="3"/>
        <v>4153.77</v>
      </c>
      <c r="F15" s="11">
        <f t="shared" si="3"/>
        <v>14180.900000000001</v>
      </c>
      <c r="G15" s="11" t="e">
        <f t="shared" si="3"/>
        <v>#REF!</v>
      </c>
      <c r="H15" s="11">
        <f t="shared" si="3"/>
        <v>78229.3</v>
      </c>
    </row>
    <row r="16" spans="1:8" ht="45" customHeight="1">
      <c r="A16" s="28"/>
      <c r="B16" s="3" t="s">
        <v>62</v>
      </c>
      <c r="C16" s="12">
        <v>0</v>
      </c>
      <c r="D16" s="12">
        <v>0</v>
      </c>
      <c r="E16" s="12">
        <v>2685.76</v>
      </c>
      <c r="F16" s="12">
        <f t="shared" si="1"/>
        <v>2685.76</v>
      </c>
      <c r="G16" s="12" t="e">
        <f>#REF!-F16</f>
        <v>#REF!</v>
      </c>
      <c r="H16" s="12">
        <v>0</v>
      </c>
    </row>
    <row r="17" spans="1:8" ht="28.5" customHeight="1">
      <c r="A17" s="28"/>
      <c r="B17" s="3" t="s">
        <v>1</v>
      </c>
      <c r="C17" s="12">
        <v>0</v>
      </c>
      <c r="D17" s="12">
        <v>1355.09</v>
      </c>
      <c r="E17" s="12">
        <v>1468.01</v>
      </c>
      <c r="F17" s="12">
        <f t="shared" si="1"/>
        <v>2823.1</v>
      </c>
      <c r="G17" s="12" t="e">
        <f>#REF!-F17</f>
        <v>#REF!</v>
      </c>
      <c r="H17" s="12">
        <v>4516.96</v>
      </c>
    </row>
    <row r="18" spans="1:8" ht="47.25" customHeight="1">
      <c r="A18" s="28"/>
      <c r="B18" s="3" t="s">
        <v>63</v>
      </c>
      <c r="C18" s="12">
        <v>0</v>
      </c>
      <c r="D18" s="12">
        <v>8672.04</v>
      </c>
      <c r="E18" s="12">
        <v>0</v>
      </c>
      <c r="F18" s="12">
        <f>C18+D18+E18</f>
        <v>8672.04</v>
      </c>
      <c r="G18" s="12" t="e">
        <f>#REF!-F18</f>
        <v>#REF!</v>
      </c>
      <c r="H18" s="12">
        <v>73712.34</v>
      </c>
    </row>
    <row r="19" spans="1:8" ht="28.5" customHeight="1">
      <c r="A19" s="28"/>
      <c r="B19" s="2" t="s">
        <v>19</v>
      </c>
      <c r="C19" s="11">
        <f aca="true" t="shared" si="4" ref="C19:H19">C20+C21+C22+C23</f>
        <v>0</v>
      </c>
      <c r="D19" s="11">
        <f t="shared" si="4"/>
        <v>0</v>
      </c>
      <c r="E19" s="11">
        <f t="shared" si="4"/>
        <v>2094.53</v>
      </c>
      <c r="F19" s="11">
        <f t="shared" si="4"/>
        <v>2094.53</v>
      </c>
      <c r="G19" s="11" t="e">
        <f t="shared" si="4"/>
        <v>#REF!</v>
      </c>
      <c r="H19" s="11">
        <f t="shared" si="4"/>
        <v>0</v>
      </c>
    </row>
    <row r="20" spans="1:8" ht="51" customHeight="1">
      <c r="A20" s="28"/>
      <c r="B20" s="3" t="s">
        <v>62</v>
      </c>
      <c r="C20" s="12">
        <v>0</v>
      </c>
      <c r="D20" s="12">
        <v>0</v>
      </c>
      <c r="E20" s="12">
        <v>2094.53</v>
      </c>
      <c r="F20" s="12">
        <f t="shared" si="1"/>
        <v>2094.53</v>
      </c>
      <c r="G20" s="12" t="e">
        <f>#REF!-F20</f>
        <v>#REF!</v>
      </c>
      <c r="H20" s="12">
        <v>0</v>
      </c>
    </row>
    <row r="21" spans="1:8" ht="28.5" customHeight="1">
      <c r="A21" s="28"/>
      <c r="B21" s="3" t="s">
        <v>1</v>
      </c>
      <c r="C21" s="12">
        <v>0</v>
      </c>
      <c r="D21" s="12">
        <v>0</v>
      </c>
      <c r="E21" s="12">
        <v>0</v>
      </c>
      <c r="F21" s="12">
        <f t="shared" si="1"/>
        <v>0</v>
      </c>
      <c r="G21" s="12" t="e">
        <f>#REF!-F21</f>
        <v>#REF!</v>
      </c>
      <c r="H21" s="12">
        <v>0</v>
      </c>
    </row>
    <row r="22" spans="1:8" ht="45" customHeight="1">
      <c r="A22" s="28"/>
      <c r="B22" s="3" t="s">
        <v>64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12">
        <v>0</v>
      </c>
    </row>
    <row r="23" spans="1:8" ht="51.75" customHeight="1">
      <c r="A23" s="28"/>
      <c r="B23" s="3" t="s">
        <v>69</v>
      </c>
      <c r="C23" s="12">
        <v>0</v>
      </c>
      <c r="D23" s="12">
        <v>0</v>
      </c>
      <c r="E23" s="12">
        <v>0</v>
      </c>
      <c r="F23" s="12">
        <f>C23+D23+E23</f>
        <v>0</v>
      </c>
      <c r="G23" s="12" t="e">
        <f>#REF!-F23</f>
        <v>#REF!</v>
      </c>
      <c r="H23" s="12">
        <v>0</v>
      </c>
    </row>
    <row r="24" spans="1:8" ht="45.75" customHeight="1">
      <c r="A24" s="29"/>
      <c r="B24" s="2" t="s">
        <v>8</v>
      </c>
      <c r="C24" s="11">
        <f aca="true" t="shared" si="5" ref="C24:H24">C19+C15+C5</f>
        <v>571945.6699999999</v>
      </c>
      <c r="D24" s="11">
        <f t="shared" si="5"/>
        <v>2387318.23</v>
      </c>
      <c r="E24" s="11">
        <f t="shared" si="5"/>
        <v>3269968.15</v>
      </c>
      <c r="F24" s="11">
        <f t="shared" si="5"/>
        <v>6229232.049999999</v>
      </c>
      <c r="G24" s="11" t="e">
        <f t="shared" si="5"/>
        <v>#REF!</v>
      </c>
      <c r="H24" s="11">
        <f t="shared" si="5"/>
        <v>6426161.46</v>
      </c>
    </row>
    <row r="25" spans="1:8" ht="52.5" customHeight="1">
      <c r="A25" s="27" t="s">
        <v>11</v>
      </c>
      <c r="B25" s="2" t="s">
        <v>20</v>
      </c>
      <c r="C25" s="11">
        <f aca="true" t="shared" si="6" ref="C25:H25">C26+C27+C28</f>
        <v>54885.46</v>
      </c>
      <c r="D25" s="11">
        <f t="shared" si="6"/>
        <v>81552.58</v>
      </c>
      <c r="E25" s="11">
        <f t="shared" si="6"/>
        <v>19712.65</v>
      </c>
      <c r="F25" s="11">
        <f t="shared" si="6"/>
        <v>156150.69</v>
      </c>
      <c r="G25" s="11" t="e">
        <f t="shared" si="6"/>
        <v>#REF!</v>
      </c>
      <c r="H25" s="11">
        <f t="shared" si="6"/>
        <v>109517.33</v>
      </c>
    </row>
    <row r="26" spans="1:8" ht="28.5" customHeight="1">
      <c r="A26" s="28"/>
      <c r="B26" s="3" t="s">
        <v>3</v>
      </c>
      <c r="C26" s="12">
        <v>0</v>
      </c>
      <c r="D26" s="12">
        <v>19712.65</v>
      </c>
      <c r="E26" s="12">
        <v>19712.65</v>
      </c>
      <c r="F26" s="12">
        <f t="shared" si="1"/>
        <v>39425.3</v>
      </c>
      <c r="G26" s="12" t="e">
        <f>#REF!-F26</f>
        <v>#REF!</v>
      </c>
      <c r="H26" s="12">
        <v>0</v>
      </c>
    </row>
    <row r="27" spans="1:8" ht="33.75" customHeight="1">
      <c r="A27" s="28"/>
      <c r="B27" s="3" t="s">
        <v>21</v>
      </c>
      <c r="C27" s="12">
        <v>0</v>
      </c>
      <c r="D27" s="12">
        <v>0</v>
      </c>
      <c r="E27" s="12">
        <v>0</v>
      </c>
      <c r="F27" s="12">
        <f t="shared" si="1"/>
        <v>0</v>
      </c>
      <c r="G27" s="12" t="e">
        <f>#REF!-F27</f>
        <v>#REF!</v>
      </c>
      <c r="H27" s="12">
        <v>0</v>
      </c>
    </row>
    <row r="28" spans="1:8" ht="33.75" customHeight="1">
      <c r="A28" s="28"/>
      <c r="B28" s="3" t="s">
        <v>22</v>
      </c>
      <c r="C28" s="12">
        <v>54885.46</v>
      </c>
      <c r="D28" s="12">
        <v>61839.93</v>
      </c>
      <c r="E28" s="12">
        <v>0</v>
      </c>
      <c r="F28" s="12">
        <f t="shared" si="1"/>
        <v>116725.39</v>
      </c>
      <c r="G28" s="12" t="e">
        <f>#REF!-F28</f>
        <v>#REF!</v>
      </c>
      <c r="H28" s="12">
        <v>109517.33</v>
      </c>
    </row>
    <row r="29" spans="1:8" ht="37.5" customHeight="1">
      <c r="A29" s="28"/>
      <c r="B29" s="2" t="s">
        <v>25</v>
      </c>
      <c r="C29" s="11">
        <f aca="true" t="shared" si="7" ref="C29:H29">C30+C31</f>
        <v>81.82</v>
      </c>
      <c r="D29" s="11">
        <f t="shared" si="7"/>
        <v>16001.949999999999</v>
      </c>
      <c r="E29" s="11">
        <f t="shared" si="7"/>
        <v>27187.19</v>
      </c>
      <c r="F29" s="11">
        <f t="shared" si="7"/>
        <v>43270.96</v>
      </c>
      <c r="G29" s="11" t="e">
        <f t="shared" si="7"/>
        <v>#REF!</v>
      </c>
      <c r="H29" s="11">
        <f t="shared" si="7"/>
        <v>19040.61</v>
      </c>
    </row>
    <row r="30" spans="1:8" ht="28.5" customHeight="1">
      <c r="A30" s="28"/>
      <c r="B30" s="3" t="s">
        <v>3</v>
      </c>
      <c r="C30" s="12">
        <v>81.82</v>
      </c>
      <c r="D30" s="12">
        <v>15926.22</v>
      </c>
      <c r="E30" s="12">
        <v>27152.77</v>
      </c>
      <c r="F30" s="12">
        <f t="shared" si="1"/>
        <v>43160.81</v>
      </c>
      <c r="G30" s="12" t="e">
        <f>#REF!-F30</f>
        <v>#REF!</v>
      </c>
      <c r="H30" s="12">
        <v>19040.61</v>
      </c>
    </row>
    <row r="31" spans="1:8" ht="32.25" customHeight="1">
      <c r="A31" s="28"/>
      <c r="B31" s="3" t="s">
        <v>21</v>
      </c>
      <c r="C31" s="12">
        <v>0</v>
      </c>
      <c r="D31" s="12">
        <v>75.73</v>
      </c>
      <c r="E31" s="12">
        <v>34.42</v>
      </c>
      <c r="F31" s="12">
        <f t="shared" si="1"/>
        <v>110.15</v>
      </c>
      <c r="G31" s="12" t="e">
        <f>#REF!-F31</f>
        <v>#REF!</v>
      </c>
      <c r="H31" s="12">
        <v>0</v>
      </c>
    </row>
    <row r="32" spans="1:8" ht="40.5" customHeight="1">
      <c r="A32" s="28"/>
      <c r="B32" s="2" t="s">
        <v>27</v>
      </c>
      <c r="C32" s="11">
        <f>C33</f>
        <v>0</v>
      </c>
      <c r="D32" s="11">
        <f>D33</f>
        <v>1636.38</v>
      </c>
      <c r="E32" s="11">
        <f>E33</f>
        <v>2574.81</v>
      </c>
      <c r="F32" s="11">
        <f t="shared" si="1"/>
        <v>4211.1900000000005</v>
      </c>
      <c r="G32" s="11" t="e">
        <f>#REF!-F32</f>
        <v>#REF!</v>
      </c>
      <c r="H32" s="11">
        <f>H33</f>
        <v>0</v>
      </c>
    </row>
    <row r="33" spans="1:8" ht="42.75" customHeight="1">
      <c r="A33" s="28"/>
      <c r="B33" s="3" t="s">
        <v>22</v>
      </c>
      <c r="C33" s="12">
        <v>0</v>
      </c>
      <c r="D33" s="12">
        <v>1636.38</v>
      </c>
      <c r="E33" s="12">
        <v>2574.81</v>
      </c>
      <c r="F33" s="12">
        <f t="shared" si="1"/>
        <v>4211.1900000000005</v>
      </c>
      <c r="G33" s="12" t="e">
        <f>#REF!-F33</f>
        <v>#REF!</v>
      </c>
      <c r="H33" s="12">
        <v>0</v>
      </c>
    </row>
    <row r="34" spans="1:8" ht="28.5" customHeight="1">
      <c r="A34" s="29"/>
      <c r="B34" s="2" t="s">
        <v>8</v>
      </c>
      <c r="C34" s="11">
        <f aca="true" t="shared" si="8" ref="C34:H34">C29+C25+C32</f>
        <v>54967.28</v>
      </c>
      <c r="D34" s="11">
        <f t="shared" si="8"/>
        <v>99190.91</v>
      </c>
      <c r="E34" s="11">
        <f t="shared" si="8"/>
        <v>49474.649999999994</v>
      </c>
      <c r="F34" s="11">
        <f t="shared" si="8"/>
        <v>203632.84</v>
      </c>
      <c r="G34" s="11" t="e">
        <f t="shared" si="8"/>
        <v>#REF!</v>
      </c>
      <c r="H34" s="11">
        <f t="shared" si="8"/>
        <v>128557.94</v>
      </c>
    </row>
    <row r="35" spans="1:8" ht="28.5" customHeight="1">
      <c r="A35" s="27" t="s">
        <v>12</v>
      </c>
      <c r="B35" s="3" t="s">
        <v>23</v>
      </c>
      <c r="C35" s="12">
        <v>414281.75</v>
      </c>
      <c r="D35" s="12">
        <v>943459.47</v>
      </c>
      <c r="E35" s="12">
        <v>2074212.97</v>
      </c>
      <c r="F35" s="12">
        <f t="shared" si="1"/>
        <v>3431954.19</v>
      </c>
      <c r="G35" s="12" t="e">
        <f>#REF!-F35</f>
        <v>#REF!</v>
      </c>
      <c r="H35" s="12">
        <v>429330.63</v>
      </c>
    </row>
    <row r="36" spans="1:8" ht="28.5" customHeight="1">
      <c r="A36" s="28"/>
      <c r="B36" s="3" t="s">
        <v>24</v>
      </c>
      <c r="C36" s="12">
        <v>0</v>
      </c>
      <c r="D36" s="12">
        <v>0</v>
      </c>
      <c r="E36" s="12">
        <v>4627391.69</v>
      </c>
      <c r="F36" s="12">
        <f t="shared" si="1"/>
        <v>4627391.69</v>
      </c>
      <c r="G36" s="12" t="e">
        <f>#REF!-F36</f>
        <v>#REF!</v>
      </c>
      <c r="H36" s="12">
        <v>1716544.29</v>
      </c>
    </row>
    <row r="37" spans="1:8" ht="28.5" customHeight="1">
      <c r="A37" s="28"/>
      <c r="B37" s="3" t="s">
        <v>25</v>
      </c>
      <c r="C37" s="12">
        <v>0</v>
      </c>
      <c r="D37" s="12">
        <v>0</v>
      </c>
      <c r="E37" s="12">
        <v>1217248.09</v>
      </c>
      <c r="F37" s="12">
        <f t="shared" si="1"/>
        <v>1217248.09</v>
      </c>
      <c r="G37" s="12" t="e">
        <f>#REF!-F37</f>
        <v>#REF!</v>
      </c>
      <c r="H37" s="12">
        <v>1218958.95</v>
      </c>
    </row>
    <row r="38" spans="1:8" ht="28.5" customHeight="1">
      <c r="A38" s="28"/>
      <c r="B38" s="3" t="s">
        <v>17</v>
      </c>
      <c r="C38" s="12">
        <v>0</v>
      </c>
      <c r="D38" s="12">
        <v>488292.09</v>
      </c>
      <c r="E38" s="12">
        <v>355893.14</v>
      </c>
      <c r="F38" s="12">
        <f t="shared" si="1"/>
        <v>844185.23</v>
      </c>
      <c r="G38" s="12" t="e">
        <f>#REF!-F38</f>
        <v>#REF!</v>
      </c>
      <c r="H38" s="12">
        <v>846466.85</v>
      </c>
    </row>
    <row r="39" spans="1:8" ht="28.5" customHeight="1">
      <c r="A39" s="28"/>
      <c r="B39" s="3" t="s">
        <v>26</v>
      </c>
      <c r="C39" s="12">
        <v>0</v>
      </c>
      <c r="D39" s="12">
        <v>0</v>
      </c>
      <c r="E39" s="12">
        <v>0</v>
      </c>
      <c r="F39" s="12">
        <f t="shared" si="1"/>
        <v>0</v>
      </c>
      <c r="G39" s="12" t="e">
        <f>#REF!-F39</f>
        <v>#REF!</v>
      </c>
      <c r="H39" s="12">
        <v>80362.16</v>
      </c>
    </row>
    <row r="40" spans="1:8" ht="46.5" customHeight="1">
      <c r="A40" s="29"/>
      <c r="B40" s="2" t="s">
        <v>8</v>
      </c>
      <c r="C40" s="10">
        <f aca="true" t="shared" si="9" ref="C40:H40">C39+C38+C37+C36+C35</f>
        <v>414281.75</v>
      </c>
      <c r="D40" s="10">
        <f t="shared" si="9"/>
        <v>1431751.56</v>
      </c>
      <c r="E40" s="10">
        <f t="shared" si="9"/>
        <v>8274745.89</v>
      </c>
      <c r="F40" s="10">
        <f t="shared" si="9"/>
        <v>10120779.200000001</v>
      </c>
      <c r="G40" s="10" t="e">
        <f t="shared" si="9"/>
        <v>#REF!</v>
      </c>
      <c r="H40" s="10">
        <f t="shared" si="9"/>
        <v>4291662.88</v>
      </c>
    </row>
    <row r="41" spans="1:8" ht="32.25" customHeight="1">
      <c r="A41" s="27" t="s">
        <v>13</v>
      </c>
      <c r="B41" s="3" t="s">
        <v>27</v>
      </c>
      <c r="C41" s="12">
        <v>2407400.06</v>
      </c>
      <c r="D41" s="12">
        <v>2205391</v>
      </c>
      <c r="E41" s="12">
        <v>6162717.26</v>
      </c>
      <c r="F41" s="12">
        <f t="shared" si="1"/>
        <v>10775508.32</v>
      </c>
      <c r="G41" s="12" t="e">
        <f>#REF!-F41</f>
        <v>#REF!</v>
      </c>
      <c r="H41" s="12">
        <v>4122011.09</v>
      </c>
    </row>
    <row r="42" spans="1:8" ht="28.5" customHeight="1">
      <c r="A42" s="28"/>
      <c r="B42" s="3" t="s">
        <v>24</v>
      </c>
      <c r="C42" s="12">
        <v>46297.53</v>
      </c>
      <c r="D42" s="12">
        <v>757007.63</v>
      </c>
      <c r="E42" s="12">
        <v>688452.16</v>
      </c>
      <c r="F42" s="12">
        <f t="shared" si="1"/>
        <v>1491757.32</v>
      </c>
      <c r="G42" s="12" t="e">
        <f>#REF!-F42</f>
        <v>#REF!</v>
      </c>
      <c r="H42" s="12">
        <v>458351.22</v>
      </c>
    </row>
    <row r="43" spans="1:8" ht="28.5" customHeight="1">
      <c r="A43" s="28"/>
      <c r="B43" s="3" t="s">
        <v>28</v>
      </c>
      <c r="C43" s="12">
        <v>140209.9</v>
      </c>
      <c r="D43" s="12">
        <v>142095.06</v>
      </c>
      <c r="E43" s="12">
        <v>203917.97</v>
      </c>
      <c r="F43" s="12">
        <f t="shared" si="1"/>
        <v>486222.92999999993</v>
      </c>
      <c r="G43" s="12" t="e">
        <f>#REF!-F43</f>
        <v>#REF!</v>
      </c>
      <c r="H43" s="12">
        <v>207245.66</v>
      </c>
    </row>
    <row r="44" spans="1:8" ht="28.5" customHeight="1">
      <c r="A44" s="28"/>
      <c r="B44" s="3" t="s">
        <v>23</v>
      </c>
      <c r="C44" s="16">
        <v>799523.01</v>
      </c>
      <c r="D44" s="12">
        <v>266397.41</v>
      </c>
      <c r="E44" s="18">
        <v>743770.25</v>
      </c>
      <c r="F44" s="12">
        <f t="shared" si="1"/>
        <v>1809690.67</v>
      </c>
      <c r="G44" s="12" t="e">
        <f>#REF!-F44</f>
        <v>#REF!</v>
      </c>
      <c r="H44" s="12">
        <v>593177.49</v>
      </c>
    </row>
    <row r="45" spans="1:8" ht="28.5" customHeight="1">
      <c r="A45" s="28"/>
      <c r="B45" s="3" t="s">
        <v>29</v>
      </c>
      <c r="C45" s="12">
        <v>88928.57</v>
      </c>
      <c r="D45" s="12">
        <v>143704.87</v>
      </c>
      <c r="E45" s="12">
        <v>226726.63</v>
      </c>
      <c r="F45" s="12">
        <f t="shared" si="1"/>
        <v>459360.07</v>
      </c>
      <c r="G45" s="12" t="e">
        <f>#REF!-F45</f>
        <v>#REF!</v>
      </c>
      <c r="H45" s="12">
        <v>160144.45</v>
      </c>
    </row>
    <row r="46" spans="1:8" ht="32.25" customHeight="1">
      <c r="A46" s="28"/>
      <c r="B46" s="3" t="s">
        <v>30</v>
      </c>
      <c r="C46" s="12">
        <v>0</v>
      </c>
      <c r="D46" s="12">
        <v>0</v>
      </c>
      <c r="E46" s="12">
        <v>0</v>
      </c>
      <c r="F46" s="12">
        <f t="shared" si="1"/>
        <v>0</v>
      </c>
      <c r="G46" s="12" t="e">
        <f>#REF!-F46</f>
        <v>#REF!</v>
      </c>
      <c r="H46" s="12">
        <v>0</v>
      </c>
    </row>
    <row r="47" spans="1:8" ht="28.5" customHeight="1">
      <c r="A47" s="28"/>
      <c r="B47" s="3" t="s">
        <v>19</v>
      </c>
      <c r="C47" s="12">
        <v>7119.12</v>
      </c>
      <c r="D47" s="12">
        <v>774235.35</v>
      </c>
      <c r="E47" s="12">
        <v>2918080.09</v>
      </c>
      <c r="F47" s="12">
        <f t="shared" si="1"/>
        <v>3699434.5599999996</v>
      </c>
      <c r="G47" s="12" t="e">
        <f>#REF!-F47</f>
        <v>#REF!</v>
      </c>
      <c r="H47" s="12">
        <v>3464228.03</v>
      </c>
    </row>
    <row r="48" spans="1:8" ht="28.5" customHeight="1">
      <c r="A48" s="28"/>
      <c r="B48" s="3" t="s">
        <v>42</v>
      </c>
      <c r="C48" s="12">
        <v>12543.21</v>
      </c>
      <c r="D48" s="12">
        <v>9577.75</v>
      </c>
      <c r="E48" s="12">
        <v>9220.29</v>
      </c>
      <c r="F48" s="12">
        <f t="shared" si="1"/>
        <v>31341.25</v>
      </c>
      <c r="G48" s="12" t="e">
        <f>#REF!-F48</f>
        <v>#REF!</v>
      </c>
      <c r="H48" s="12">
        <v>17228.8</v>
      </c>
    </row>
    <row r="49" spans="1:8" ht="28.5" customHeight="1">
      <c r="A49" s="28"/>
      <c r="B49" s="3" t="s">
        <v>31</v>
      </c>
      <c r="C49" s="12">
        <v>0</v>
      </c>
      <c r="D49" s="12">
        <v>0</v>
      </c>
      <c r="E49" s="12">
        <v>87134.63</v>
      </c>
      <c r="F49" s="12">
        <f t="shared" si="1"/>
        <v>87134.63</v>
      </c>
      <c r="G49" s="12" t="e">
        <f>#REF!-F49</f>
        <v>#REF!</v>
      </c>
      <c r="H49" s="12">
        <v>48231.29</v>
      </c>
    </row>
    <row r="50" spans="1:8" ht="28.5" customHeight="1">
      <c r="A50" s="28"/>
      <c r="B50" s="3" t="s">
        <v>17</v>
      </c>
      <c r="C50" s="17">
        <v>1796140.22</v>
      </c>
      <c r="D50" s="12">
        <v>4293306.32</v>
      </c>
      <c r="E50" s="12">
        <v>4910538.15</v>
      </c>
      <c r="F50" s="12">
        <f t="shared" si="1"/>
        <v>10999984.690000001</v>
      </c>
      <c r="G50" s="12" t="e">
        <f>#REF!-F50</f>
        <v>#REF!</v>
      </c>
      <c r="H50" s="12">
        <v>4254836.88</v>
      </c>
    </row>
    <row r="51" spans="1:8" ht="28.5" customHeight="1">
      <c r="A51" s="28"/>
      <c r="B51" s="3" t="s">
        <v>32</v>
      </c>
      <c r="C51" s="12">
        <v>0</v>
      </c>
      <c r="D51" s="12">
        <v>0</v>
      </c>
      <c r="E51" s="12">
        <v>0</v>
      </c>
      <c r="F51" s="12">
        <f t="shared" si="1"/>
        <v>0</v>
      </c>
      <c r="G51" s="12" t="e">
        <f>#REF!-F51</f>
        <v>#REF!</v>
      </c>
      <c r="H51" s="12">
        <v>0</v>
      </c>
    </row>
    <row r="52" spans="1:8" ht="28.5" customHeight="1">
      <c r="A52" s="28"/>
      <c r="B52" s="3" t="s">
        <v>33</v>
      </c>
      <c r="C52" s="12">
        <v>0</v>
      </c>
      <c r="D52" s="12">
        <v>129585.41</v>
      </c>
      <c r="E52" s="12">
        <v>208260.29</v>
      </c>
      <c r="F52" s="12">
        <f t="shared" si="1"/>
        <v>337845.7</v>
      </c>
      <c r="G52" s="12" t="e">
        <f>#REF!-F52</f>
        <v>#REF!</v>
      </c>
      <c r="H52" s="12">
        <v>283094.2</v>
      </c>
    </row>
    <row r="53" spans="1:8" ht="28.5" customHeight="1">
      <c r="A53" s="28"/>
      <c r="B53" s="3" t="s">
        <v>34</v>
      </c>
      <c r="C53" s="12">
        <v>313293.85</v>
      </c>
      <c r="D53" s="12">
        <v>518286.98</v>
      </c>
      <c r="E53" s="12">
        <v>144618.88</v>
      </c>
      <c r="F53" s="12">
        <f t="shared" si="1"/>
        <v>976199.71</v>
      </c>
      <c r="G53" s="12" t="e">
        <f>#REF!-F53</f>
        <v>#REF!</v>
      </c>
      <c r="H53" s="12">
        <v>385690.66</v>
      </c>
    </row>
    <row r="54" spans="1:8" ht="28.5" customHeight="1">
      <c r="A54" s="28"/>
      <c r="B54" s="3" t="s">
        <v>25</v>
      </c>
      <c r="C54" s="12">
        <v>474920.68</v>
      </c>
      <c r="D54" s="12">
        <v>1398805.49</v>
      </c>
      <c r="E54" s="12">
        <v>1120918.11</v>
      </c>
      <c r="F54" s="12">
        <f t="shared" si="1"/>
        <v>2994644.2800000003</v>
      </c>
      <c r="G54" s="12" t="e">
        <f>#REF!-F54</f>
        <v>#REF!</v>
      </c>
      <c r="H54" s="12">
        <v>679121.29</v>
      </c>
    </row>
    <row r="55" spans="1:8" ht="28.5" customHeight="1">
      <c r="A55" s="28"/>
      <c r="B55" s="3" t="s">
        <v>35</v>
      </c>
      <c r="C55" s="17">
        <v>130732.26</v>
      </c>
      <c r="D55" s="12">
        <v>152072.75</v>
      </c>
      <c r="E55" s="12">
        <v>141642.52</v>
      </c>
      <c r="F55" s="12">
        <f t="shared" si="1"/>
        <v>424447.53</v>
      </c>
      <c r="G55" s="12" t="e">
        <f>#REF!-F55</f>
        <v>#REF!</v>
      </c>
      <c r="H55" s="12">
        <v>221624.74</v>
      </c>
    </row>
    <row r="56" spans="1:8" ht="28.5" customHeight="1">
      <c r="A56" s="28"/>
      <c r="B56" s="3" t="s">
        <v>36</v>
      </c>
      <c r="C56" s="12">
        <v>761196.96</v>
      </c>
      <c r="D56" s="12">
        <v>842075.8</v>
      </c>
      <c r="E56" s="12">
        <v>730847.69</v>
      </c>
      <c r="F56" s="12">
        <f t="shared" si="1"/>
        <v>2334120.45</v>
      </c>
      <c r="G56" s="12" t="e">
        <f>#REF!-F56</f>
        <v>#REF!</v>
      </c>
      <c r="H56" s="12">
        <v>399098.32</v>
      </c>
    </row>
    <row r="57" spans="1:8" ht="21.75" customHeight="1">
      <c r="A57" s="28"/>
      <c r="B57" s="3" t="s">
        <v>37</v>
      </c>
      <c r="C57" s="12">
        <v>43377.31</v>
      </c>
      <c r="D57" s="12">
        <v>71019.98</v>
      </c>
      <c r="E57" s="12">
        <v>9137.65</v>
      </c>
      <c r="F57" s="12">
        <f t="shared" si="1"/>
        <v>123534.93999999999</v>
      </c>
      <c r="G57" s="12" t="e">
        <f>#REF!-F57</f>
        <v>#REF!</v>
      </c>
      <c r="H57" s="12">
        <v>86481.72</v>
      </c>
    </row>
    <row r="58" spans="1:8" ht="43.5" customHeight="1">
      <c r="A58" s="28"/>
      <c r="B58" s="3" t="s">
        <v>38</v>
      </c>
      <c r="C58" s="12">
        <v>0</v>
      </c>
      <c r="D58" s="12">
        <v>0</v>
      </c>
      <c r="E58" s="12">
        <v>12208.65</v>
      </c>
      <c r="F58" s="12">
        <f t="shared" si="1"/>
        <v>12208.65</v>
      </c>
      <c r="G58" s="12" t="e">
        <f>#REF!-F58</f>
        <v>#REF!</v>
      </c>
      <c r="H58" s="12">
        <v>0</v>
      </c>
    </row>
    <row r="59" spans="1:8" ht="33.75" customHeight="1">
      <c r="A59" s="28"/>
      <c r="B59" s="3" t="s">
        <v>39</v>
      </c>
      <c r="C59" s="12">
        <v>6238.4</v>
      </c>
      <c r="D59" s="12">
        <v>208474.44</v>
      </c>
      <c r="E59" s="12">
        <v>332578.36</v>
      </c>
      <c r="F59" s="12">
        <f t="shared" si="1"/>
        <v>547291.2</v>
      </c>
      <c r="G59" s="12" t="e">
        <f>#REF!-F59</f>
        <v>#REF!</v>
      </c>
      <c r="H59" s="12">
        <v>663490.54</v>
      </c>
    </row>
    <row r="60" spans="1:8" ht="21.75" customHeight="1">
      <c r="A60" s="28"/>
      <c r="B60" s="3" t="s">
        <v>50</v>
      </c>
      <c r="C60" s="12">
        <v>437706.36</v>
      </c>
      <c r="D60" s="12">
        <v>419653.93</v>
      </c>
      <c r="E60" s="12">
        <v>453072.97</v>
      </c>
      <c r="F60" s="12">
        <f t="shared" si="1"/>
        <v>1310433.26</v>
      </c>
      <c r="G60" s="12" t="e">
        <f>#REF!-F60</f>
        <v>#REF!</v>
      </c>
      <c r="H60" s="12">
        <v>483540.4</v>
      </c>
    </row>
    <row r="61" spans="1:8" ht="30" customHeight="1">
      <c r="A61" s="28"/>
      <c r="B61" s="3" t="s">
        <v>53</v>
      </c>
      <c r="C61" s="12">
        <v>573278.64</v>
      </c>
      <c r="D61" s="12">
        <v>1094608.72</v>
      </c>
      <c r="E61" s="12">
        <v>997173.32</v>
      </c>
      <c r="F61" s="12">
        <f>C61+D61+E61</f>
        <v>2665060.6799999997</v>
      </c>
      <c r="G61" s="12" t="e">
        <f>#REF!-F61</f>
        <v>#REF!</v>
      </c>
      <c r="H61" s="12">
        <v>905688.43</v>
      </c>
    </row>
    <row r="62" spans="1:8" ht="30" customHeight="1">
      <c r="A62" s="28"/>
      <c r="B62" s="3" t="s">
        <v>2</v>
      </c>
      <c r="C62" s="12">
        <v>270.6</v>
      </c>
      <c r="D62" s="12">
        <v>0</v>
      </c>
      <c r="E62" s="12">
        <v>1515.32</v>
      </c>
      <c r="F62" s="12">
        <f>C62+D62+E62</f>
        <v>1785.92</v>
      </c>
      <c r="G62" s="12" t="e">
        <f>#REF!-F62</f>
        <v>#REF!</v>
      </c>
      <c r="H62" s="12">
        <v>1814.91</v>
      </c>
    </row>
    <row r="63" spans="1:8" ht="30" customHeight="1">
      <c r="A63" s="28"/>
      <c r="B63" s="3" t="s">
        <v>61</v>
      </c>
      <c r="C63" s="12">
        <v>84531.27</v>
      </c>
      <c r="D63" s="12">
        <v>190874.07</v>
      </c>
      <c r="E63" s="12">
        <v>135702.87</v>
      </c>
      <c r="F63" s="12">
        <f>C63+D63+E63</f>
        <v>411108.21</v>
      </c>
      <c r="G63" s="12" t="e">
        <f>#REF!-F63</f>
        <v>#REF!</v>
      </c>
      <c r="H63" s="12">
        <v>444939.37</v>
      </c>
    </row>
    <row r="64" spans="1:8" ht="30" customHeight="1">
      <c r="A64" s="28"/>
      <c r="B64" s="3" t="s">
        <v>55</v>
      </c>
      <c r="C64" s="12">
        <v>84531.27</v>
      </c>
      <c r="D64" s="12">
        <v>190874.07</v>
      </c>
      <c r="E64" s="12">
        <v>135702.87</v>
      </c>
      <c r="F64" s="12">
        <f>C64+D64+E64</f>
        <v>411108.21</v>
      </c>
      <c r="G64" s="12" t="e">
        <f>#REF!-F64</f>
        <v>#REF!</v>
      </c>
      <c r="H64" s="12">
        <v>0</v>
      </c>
    </row>
    <row r="65" spans="1:8" ht="33" customHeight="1">
      <c r="A65" s="29"/>
      <c r="B65" s="2" t="s">
        <v>8</v>
      </c>
      <c r="C65" s="10">
        <f aca="true" t="shared" si="10" ref="C65:H65">C60+C59+C58+C57+C56+C55+C54+C53+C52+C51+C50+C49+C48+C47+C46+C45+C44+C43+C42+C41+C61+C62+C63+C64</f>
        <v>8208239.22</v>
      </c>
      <c r="D65" s="10">
        <f t="shared" si="10"/>
        <v>13808047.030000001</v>
      </c>
      <c r="E65" s="10">
        <f t="shared" si="10"/>
        <v>20373936.930000007</v>
      </c>
      <c r="F65" s="10">
        <f t="shared" si="10"/>
        <v>42390223.18</v>
      </c>
      <c r="G65" s="10" t="e">
        <f t="shared" si="10"/>
        <v>#REF!</v>
      </c>
      <c r="H65" s="10">
        <f t="shared" si="10"/>
        <v>17880039.490000002</v>
      </c>
    </row>
    <row r="66" spans="1:8" ht="28.5" customHeight="1">
      <c r="A66" s="27" t="s">
        <v>14</v>
      </c>
      <c r="B66" s="3" t="s">
        <v>40</v>
      </c>
      <c r="C66" s="12">
        <v>1602.57</v>
      </c>
      <c r="D66" s="12">
        <v>8565.01</v>
      </c>
      <c r="E66" s="12">
        <v>18964.56</v>
      </c>
      <c r="F66" s="12">
        <f t="shared" si="1"/>
        <v>29132.14</v>
      </c>
      <c r="G66" s="12" t="e">
        <f>#REF!-F66</f>
        <v>#REF!</v>
      </c>
      <c r="H66" s="12">
        <v>13798.85</v>
      </c>
    </row>
    <row r="67" spans="1:8" ht="28.5" customHeight="1">
      <c r="A67" s="28"/>
      <c r="B67" s="3" t="s">
        <v>23</v>
      </c>
      <c r="C67" s="12">
        <v>3103.19</v>
      </c>
      <c r="D67" s="12">
        <v>2428.57</v>
      </c>
      <c r="E67" s="12">
        <v>3374.09</v>
      </c>
      <c r="F67" s="12">
        <f t="shared" si="1"/>
        <v>8905.85</v>
      </c>
      <c r="G67" s="12" t="e">
        <f>#REF!-F67</f>
        <v>#REF!</v>
      </c>
      <c r="H67" s="12">
        <v>10699.13</v>
      </c>
    </row>
    <row r="68" spans="1:8" ht="31.5" customHeight="1">
      <c r="A68" s="28"/>
      <c r="B68" s="3" t="s">
        <v>41</v>
      </c>
      <c r="C68" s="12">
        <v>0</v>
      </c>
      <c r="D68" s="12">
        <v>4141.29</v>
      </c>
      <c r="E68" s="12">
        <v>0</v>
      </c>
      <c r="F68" s="12">
        <f t="shared" si="1"/>
        <v>4141.29</v>
      </c>
      <c r="G68" s="12" t="e">
        <f>#REF!-F68</f>
        <v>#REF!</v>
      </c>
      <c r="H68" s="12">
        <v>5943.7</v>
      </c>
    </row>
    <row r="69" spans="1:8" ht="28.5" customHeight="1">
      <c r="A69" s="28"/>
      <c r="B69" s="3" t="s">
        <v>42</v>
      </c>
      <c r="C69" s="12">
        <v>0</v>
      </c>
      <c r="D69" s="12">
        <v>796.19</v>
      </c>
      <c r="E69" s="12">
        <v>310.86</v>
      </c>
      <c r="F69" s="12">
        <f t="shared" si="1"/>
        <v>1107.0500000000002</v>
      </c>
      <c r="G69" s="12" t="e">
        <f>#REF!-F69</f>
        <v>#REF!</v>
      </c>
      <c r="H69" s="12">
        <v>121.58</v>
      </c>
    </row>
    <row r="70" spans="1:8" ht="28.5" customHeight="1">
      <c r="A70" s="28"/>
      <c r="B70" s="3" t="s">
        <v>25</v>
      </c>
      <c r="C70" s="12">
        <v>0</v>
      </c>
      <c r="D70" s="12">
        <v>946.61</v>
      </c>
      <c r="E70" s="12">
        <v>43.82</v>
      </c>
      <c r="F70" s="12">
        <f t="shared" si="1"/>
        <v>990.4300000000001</v>
      </c>
      <c r="G70" s="12" t="e">
        <f>#REF!-F70</f>
        <v>#REF!</v>
      </c>
      <c r="H70" s="12">
        <v>4767.32</v>
      </c>
    </row>
    <row r="71" spans="1:8" ht="28.5" customHeight="1">
      <c r="A71" s="28"/>
      <c r="B71" s="3" t="s">
        <v>37</v>
      </c>
      <c r="C71" s="12">
        <v>0</v>
      </c>
      <c r="D71" s="12">
        <v>0</v>
      </c>
      <c r="E71" s="18">
        <v>0</v>
      </c>
      <c r="F71" s="12">
        <f t="shared" si="1"/>
        <v>0</v>
      </c>
      <c r="G71" s="12" t="e">
        <f>#REF!-F71</f>
        <v>#REF!</v>
      </c>
      <c r="H71" s="12">
        <v>203.19</v>
      </c>
    </row>
    <row r="72" spans="1:8" ht="28.5" customHeight="1">
      <c r="A72" s="29"/>
      <c r="B72" s="2" t="s">
        <v>8</v>
      </c>
      <c r="C72" s="10">
        <f aca="true" t="shared" si="11" ref="C72:H72">C71+C70+C69+C68+C67+C66</f>
        <v>4705.76</v>
      </c>
      <c r="D72" s="10">
        <f t="shared" si="11"/>
        <v>16877.67</v>
      </c>
      <c r="E72" s="10">
        <f t="shared" si="11"/>
        <v>22693.33</v>
      </c>
      <c r="F72" s="10">
        <f t="shared" si="11"/>
        <v>44276.76</v>
      </c>
      <c r="G72" s="10" t="e">
        <f t="shared" si="11"/>
        <v>#REF!</v>
      </c>
      <c r="H72" s="10">
        <f t="shared" si="11"/>
        <v>35533.77</v>
      </c>
    </row>
    <row r="73" spans="1:8" ht="33" customHeight="1">
      <c r="A73" s="27" t="s">
        <v>15</v>
      </c>
      <c r="B73" s="2" t="s">
        <v>17</v>
      </c>
      <c r="C73" s="13">
        <v>465364.03</v>
      </c>
      <c r="D73" s="10">
        <v>0</v>
      </c>
      <c r="E73" s="13">
        <v>700588.93</v>
      </c>
      <c r="F73" s="13">
        <f>C73+D73+E73</f>
        <v>1165952.96</v>
      </c>
      <c r="G73" s="13" t="e">
        <f>#REF!-F73</f>
        <v>#REF!</v>
      </c>
      <c r="H73" s="13">
        <v>0</v>
      </c>
    </row>
    <row r="74" spans="1:8" ht="33" customHeight="1">
      <c r="A74" s="28"/>
      <c r="B74" s="2" t="s">
        <v>29</v>
      </c>
      <c r="C74" s="13">
        <v>0</v>
      </c>
      <c r="D74" s="13">
        <v>0</v>
      </c>
      <c r="E74" s="13">
        <v>31630.97</v>
      </c>
      <c r="F74" s="13">
        <f>C74+D74+E74</f>
        <v>31630.97</v>
      </c>
      <c r="G74" s="13" t="e">
        <f>#REF!-F74</f>
        <v>#REF!</v>
      </c>
      <c r="H74" s="13">
        <v>0</v>
      </c>
    </row>
    <row r="75" spans="1:8" s="14" customFormat="1" ht="36" customHeight="1">
      <c r="A75" s="29"/>
      <c r="B75" s="2" t="s">
        <v>8</v>
      </c>
      <c r="C75" s="8">
        <f aca="true" t="shared" si="12" ref="C75:H75">C73+C74</f>
        <v>465364.03</v>
      </c>
      <c r="D75" s="8">
        <f t="shared" si="12"/>
        <v>0</v>
      </c>
      <c r="E75" s="8">
        <f t="shared" si="12"/>
        <v>732219.9</v>
      </c>
      <c r="F75" s="8">
        <f t="shared" si="12"/>
        <v>1197583.93</v>
      </c>
      <c r="G75" s="8" t="e">
        <f t="shared" si="12"/>
        <v>#REF!</v>
      </c>
      <c r="H75" s="8">
        <f t="shared" si="12"/>
        <v>0</v>
      </c>
    </row>
    <row r="76" spans="1:8" ht="32.25" customHeight="1">
      <c r="A76" s="27" t="s">
        <v>71</v>
      </c>
      <c r="B76" s="2" t="s">
        <v>24</v>
      </c>
      <c r="C76" s="11">
        <f aca="true" t="shared" si="13" ref="C76:H76">C77+C78+C79+C80+C81</f>
        <v>229210.55</v>
      </c>
      <c r="D76" s="11">
        <f t="shared" si="13"/>
        <v>124699.6</v>
      </c>
      <c r="E76" s="11">
        <f t="shared" si="13"/>
        <v>258192.64</v>
      </c>
      <c r="F76" s="11">
        <f t="shared" si="13"/>
        <v>612102.79</v>
      </c>
      <c r="G76" s="11" t="e">
        <f t="shared" si="13"/>
        <v>#REF!</v>
      </c>
      <c r="H76" s="11">
        <f t="shared" si="13"/>
        <v>0</v>
      </c>
    </row>
    <row r="77" spans="1:8" ht="46.5" customHeight="1">
      <c r="A77" s="28"/>
      <c r="B77" s="3" t="s">
        <v>43</v>
      </c>
      <c r="C77" s="12">
        <v>168842.34</v>
      </c>
      <c r="D77" s="12">
        <v>15870.86</v>
      </c>
      <c r="E77" s="12">
        <v>169323.84</v>
      </c>
      <c r="F77" s="12">
        <f>C77+D77+E77</f>
        <v>354037.04000000004</v>
      </c>
      <c r="G77" s="12" t="e">
        <f>#REF!-F77</f>
        <v>#REF!</v>
      </c>
      <c r="H77" s="12">
        <v>0</v>
      </c>
    </row>
    <row r="78" spans="1:8" ht="49.5" customHeight="1">
      <c r="A78" s="28"/>
      <c r="B78" s="3" t="s">
        <v>5</v>
      </c>
      <c r="C78" s="12">
        <v>60368.21</v>
      </c>
      <c r="D78" s="12">
        <v>108828.74</v>
      </c>
      <c r="E78" s="12">
        <v>85641.3</v>
      </c>
      <c r="F78" s="12">
        <f>C78+D78+E78</f>
        <v>254838.25</v>
      </c>
      <c r="G78" s="12" t="e">
        <f>#REF!-F78</f>
        <v>#REF!</v>
      </c>
      <c r="H78" s="12">
        <v>0</v>
      </c>
    </row>
    <row r="79" spans="1:8" ht="42.75" customHeight="1">
      <c r="A79" s="28"/>
      <c r="B79" s="3" t="s">
        <v>52</v>
      </c>
      <c r="C79" s="12">
        <v>0</v>
      </c>
      <c r="D79" s="12">
        <v>0</v>
      </c>
      <c r="E79" s="12">
        <v>3227.5</v>
      </c>
      <c r="F79" s="12">
        <f>C79+D79+E79</f>
        <v>3227.5</v>
      </c>
      <c r="G79" s="12" t="e">
        <f>#REF!-F79</f>
        <v>#REF!</v>
      </c>
      <c r="H79" s="12">
        <v>0</v>
      </c>
    </row>
    <row r="80" spans="1:8" ht="49.5" customHeight="1">
      <c r="A80" s="28"/>
      <c r="B80" s="3" t="s">
        <v>54</v>
      </c>
      <c r="C80" s="12">
        <v>0</v>
      </c>
      <c r="D80" s="12">
        <v>0</v>
      </c>
      <c r="E80" s="12">
        <v>0</v>
      </c>
      <c r="F80" s="12">
        <f>C80+D80+E80</f>
        <v>0</v>
      </c>
      <c r="G80" s="12" t="e">
        <f>#REF!-F80</f>
        <v>#REF!</v>
      </c>
      <c r="H80" s="12">
        <v>0</v>
      </c>
    </row>
    <row r="81" spans="1:8" ht="48" customHeight="1">
      <c r="A81" s="28"/>
      <c r="B81" s="3" t="s">
        <v>58</v>
      </c>
      <c r="C81" s="12">
        <v>0</v>
      </c>
      <c r="D81" s="12">
        <v>0</v>
      </c>
      <c r="E81" s="12">
        <v>0</v>
      </c>
      <c r="F81" s="12">
        <f>C81+D81+E81</f>
        <v>0</v>
      </c>
      <c r="G81" s="12" t="e">
        <f>#REF!-F81</f>
        <v>#REF!</v>
      </c>
      <c r="H81" s="12">
        <v>0</v>
      </c>
    </row>
    <row r="82" spans="1:8" ht="38.25" customHeight="1">
      <c r="A82" s="28"/>
      <c r="B82" s="2" t="s">
        <v>17</v>
      </c>
      <c r="C82" s="11">
        <f aca="true" t="shared" si="14" ref="C82:H82">C83+C84+C85+C86+C87+C88</f>
        <v>29817.5</v>
      </c>
      <c r="D82" s="11">
        <f t="shared" si="14"/>
        <v>1075325.68</v>
      </c>
      <c r="E82" s="11">
        <f t="shared" si="14"/>
        <v>1231681.67</v>
      </c>
      <c r="F82" s="11">
        <f t="shared" si="14"/>
        <v>2336824.85</v>
      </c>
      <c r="G82" s="11" t="e">
        <f t="shared" si="14"/>
        <v>#REF!</v>
      </c>
      <c r="H82" s="11">
        <f t="shared" si="14"/>
        <v>2658359.73</v>
      </c>
    </row>
    <row r="83" spans="1:8" ht="48.75" customHeight="1">
      <c r="A83" s="28"/>
      <c r="B83" s="3" t="s">
        <v>43</v>
      </c>
      <c r="C83" s="12">
        <v>0</v>
      </c>
      <c r="D83" s="12">
        <v>0</v>
      </c>
      <c r="E83" s="12">
        <v>41985.67</v>
      </c>
      <c r="F83" s="12">
        <f aca="true" t="shared" si="15" ref="F83:F88">C83+D83+E83</f>
        <v>41985.67</v>
      </c>
      <c r="G83" s="12" t="e">
        <f>#REF!-F83</f>
        <v>#REF!</v>
      </c>
      <c r="H83" s="12">
        <v>0</v>
      </c>
    </row>
    <row r="84" spans="1:8" ht="43.5" customHeight="1">
      <c r="A84" s="28"/>
      <c r="B84" s="3" t="s">
        <v>5</v>
      </c>
      <c r="C84" s="12">
        <v>0</v>
      </c>
      <c r="D84" s="12">
        <v>68017.96</v>
      </c>
      <c r="E84" s="12">
        <v>30017.53</v>
      </c>
      <c r="F84" s="12">
        <f t="shared" si="15"/>
        <v>98035.49</v>
      </c>
      <c r="G84" s="12" t="e">
        <f>#REF!-F84</f>
        <v>#REF!</v>
      </c>
      <c r="H84" s="12">
        <v>0</v>
      </c>
    </row>
    <row r="85" spans="1:8" ht="49.5" customHeight="1">
      <c r="A85" s="28"/>
      <c r="B85" s="3" t="s">
        <v>56</v>
      </c>
      <c r="C85" s="12">
        <v>0</v>
      </c>
      <c r="D85" s="12">
        <v>367230.48</v>
      </c>
      <c r="E85" s="12">
        <v>163213.55</v>
      </c>
      <c r="F85" s="12">
        <f t="shared" si="15"/>
        <v>530444.03</v>
      </c>
      <c r="G85" s="12" t="e">
        <f>#REF!-F85</f>
        <v>#REF!</v>
      </c>
      <c r="H85" s="12">
        <v>571247.42</v>
      </c>
    </row>
    <row r="86" spans="1:8" ht="48" customHeight="1">
      <c r="A86" s="28"/>
      <c r="B86" s="3" t="s">
        <v>58</v>
      </c>
      <c r="C86" s="12">
        <v>0</v>
      </c>
      <c r="D86" s="12">
        <v>95680.2</v>
      </c>
      <c r="E86" s="12">
        <v>0</v>
      </c>
      <c r="F86" s="12">
        <f t="shared" si="15"/>
        <v>95680.2</v>
      </c>
      <c r="G86" s="12" t="e">
        <f>#REF!-F86</f>
        <v>#REF!</v>
      </c>
      <c r="H86" s="12">
        <v>402148.96</v>
      </c>
    </row>
    <row r="87" spans="1:8" ht="48" customHeight="1">
      <c r="A87" s="28"/>
      <c r="B87" s="3" t="s">
        <v>60</v>
      </c>
      <c r="C87" s="12">
        <v>29817.5</v>
      </c>
      <c r="D87" s="12">
        <v>222757.31</v>
      </c>
      <c r="E87" s="12">
        <v>489416.65</v>
      </c>
      <c r="F87" s="12">
        <f t="shared" si="15"/>
        <v>741991.46</v>
      </c>
      <c r="G87" s="12" t="e">
        <f>#REF!-F87</f>
        <v>#REF!</v>
      </c>
      <c r="H87" s="12">
        <v>855209.64</v>
      </c>
    </row>
    <row r="88" spans="1:8" ht="48" customHeight="1">
      <c r="A88" s="28"/>
      <c r="B88" s="3" t="s">
        <v>45</v>
      </c>
      <c r="C88" s="12">
        <v>0</v>
      </c>
      <c r="D88" s="12">
        <v>321639.73</v>
      </c>
      <c r="E88" s="12">
        <v>507048.27</v>
      </c>
      <c r="F88" s="12">
        <f t="shared" si="15"/>
        <v>828688</v>
      </c>
      <c r="G88" s="12" t="e">
        <f>#REF!-F88</f>
        <v>#REF!</v>
      </c>
      <c r="H88" s="12">
        <v>829753.71</v>
      </c>
    </row>
    <row r="89" spans="1:8" ht="28.5" customHeight="1">
      <c r="A89" s="28"/>
      <c r="B89" s="2" t="s">
        <v>23</v>
      </c>
      <c r="C89" s="11">
        <f aca="true" t="shared" si="16" ref="C89:H89">C90+C91+C92+C93+C94+C95</f>
        <v>232883.96</v>
      </c>
      <c r="D89" s="11">
        <f t="shared" si="16"/>
        <v>366241.75</v>
      </c>
      <c r="E89" s="11">
        <f t="shared" si="16"/>
        <v>490058.88</v>
      </c>
      <c r="F89" s="11">
        <f t="shared" si="16"/>
        <v>1089184.5899999999</v>
      </c>
      <c r="G89" s="11" t="e">
        <f t="shared" si="16"/>
        <v>#REF!</v>
      </c>
      <c r="H89" s="11">
        <f t="shared" si="16"/>
        <v>709897.41</v>
      </c>
    </row>
    <row r="90" spans="1:8" ht="45.75" customHeight="1">
      <c r="A90" s="28"/>
      <c r="B90" s="3" t="s">
        <v>43</v>
      </c>
      <c r="C90" s="12">
        <v>28867.02</v>
      </c>
      <c r="D90" s="12">
        <v>68641.01</v>
      </c>
      <c r="E90" s="12">
        <v>182701.44</v>
      </c>
      <c r="F90" s="12">
        <f aca="true" t="shared" si="17" ref="F90:F98">C90+D90+E90</f>
        <v>280209.47</v>
      </c>
      <c r="G90" s="12" t="e">
        <f>#REF!-F90</f>
        <v>#REF!</v>
      </c>
      <c r="H90" s="12">
        <v>0</v>
      </c>
    </row>
    <row r="91" spans="1:8" ht="46.5" customHeight="1">
      <c r="A91" s="28"/>
      <c r="B91" s="3" t="s">
        <v>5</v>
      </c>
      <c r="C91" s="16">
        <v>0</v>
      </c>
      <c r="D91" s="12">
        <v>28547.1</v>
      </c>
      <c r="E91" s="12">
        <v>103340.5</v>
      </c>
      <c r="F91" s="12">
        <f t="shared" si="17"/>
        <v>131887.6</v>
      </c>
      <c r="G91" s="12" t="e">
        <f>#REF!-F91</f>
        <v>#REF!</v>
      </c>
      <c r="H91" s="12">
        <v>23941.11</v>
      </c>
    </row>
    <row r="92" spans="1:8" ht="24.75" customHeight="1">
      <c r="A92" s="28"/>
      <c r="B92" s="3" t="s">
        <v>45</v>
      </c>
      <c r="C92" s="12">
        <v>0</v>
      </c>
      <c r="D92" s="12">
        <v>0</v>
      </c>
      <c r="E92" s="12">
        <v>0</v>
      </c>
      <c r="F92" s="12">
        <f t="shared" si="17"/>
        <v>0</v>
      </c>
      <c r="G92" s="12" t="e">
        <f>#REF!-F92</f>
        <v>#REF!</v>
      </c>
      <c r="H92" s="12">
        <v>409913.76</v>
      </c>
    </row>
    <row r="93" spans="1:8" ht="40.5" customHeight="1">
      <c r="A93" s="28"/>
      <c r="B93" s="3" t="s">
        <v>60</v>
      </c>
      <c r="C93" s="12">
        <v>0</v>
      </c>
      <c r="D93" s="12">
        <v>24233.32</v>
      </c>
      <c r="E93" s="12">
        <v>0</v>
      </c>
      <c r="F93" s="12">
        <f>C93+D93+E93</f>
        <v>24233.32</v>
      </c>
      <c r="G93" s="12" t="e">
        <f>#REF!-F93</f>
        <v>#REF!</v>
      </c>
      <c r="H93" s="12">
        <v>154676.89</v>
      </c>
    </row>
    <row r="94" spans="1:8" ht="62.25" customHeight="1">
      <c r="A94" s="28"/>
      <c r="B94" s="3" t="s">
        <v>56</v>
      </c>
      <c r="C94" s="12">
        <v>204016.94</v>
      </c>
      <c r="D94" s="12">
        <v>244820.32</v>
      </c>
      <c r="E94" s="12">
        <v>204016.94</v>
      </c>
      <c r="F94" s="12">
        <f t="shared" si="17"/>
        <v>652854.2</v>
      </c>
      <c r="G94" s="12" t="e">
        <f>#REF!-F94</f>
        <v>#REF!</v>
      </c>
      <c r="H94" s="12">
        <v>0</v>
      </c>
    </row>
    <row r="95" spans="1:8" ht="62.25" customHeight="1">
      <c r="A95" s="28"/>
      <c r="B95" s="3" t="s">
        <v>58</v>
      </c>
      <c r="C95" s="12">
        <v>0</v>
      </c>
      <c r="D95" s="12">
        <v>0</v>
      </c>
      <c r="E95" s="12">
        <v>0</v>
      </c>
      <c r="F95" s="12">
        <f>C95+D95+E95</f>
        <v>0</v>
      </c>
      <c r="G95" s="12" t="e">
        <f>#REF!-F95</f>
        <v>#REF!</v>
      </c>
      <c r="H95" s="12">
        <v>121365.65</v>
      </c>
    </row>
    <row r="96" spans="1:8" ht="28.5" customHeight="1">
      <c r="A96" s="28"/>
      <c r="B96" s="2" t="s">
        <v>25</v>
      </c>
      <c r="C96" s="11">
        <f>C97+C98</f>
        <v>0</v>
      </c>
      <c r="D96" s="11">
        <f>D97+D98</f>
        <v>0</v>
      </c>
      <c r="E96" s="11">
        <f>E97+E98</f>
        <v>42157.28</v>
      </c>
      <c r="F96" s="11">
        <f t="shared" si="17"/>
        <v>42157.28</v>
      </c>
      <c r="G96" s="11" t="e">
        <f>#REF!-F96</f>
        <v>#REF!</v>
      </c>
      <c r="H96" s="11">
        <f>H97+H98</f>
        <v>43211.21</v>
      </c>
    </row>
    <row r="97" spans="1:8" ht="48.75" customHeight="1">
      <c r="A97" s="28"/>
      <c r="B97" s="3" t="s">
        <v>43</v>
      </c>
      <c r="C97" s="12">
        <v>0</v>
      </c>
      <c r="D97" s="12">
        <v>0</v>
      </c>
      <c r="E97" s="12">
        <v>0</v>
      </c>
      <c r="F97" s="12">
        <f t="shared" si="17"/>
        <v>0</v>
      </c>
      <c r="G97" s="12" t="e">
        <f>#REF!-F97</f>
        <v>#REF!</v>
      </c>
      <c r="H97" s="12">
        <v>0</v>
      </c>
    </row>
    <row r="98" spans="1:8" ht="43.5" customHeight="1">
      <c r="A98" s="28"/>
      <c r="B98" s="3" t="s">
        <v>5</v>
      </c>
      <c r="C98" s="12">
        <v>0</v>
      </c>
      <c r="D98" s="12">
        <v>0</v>
      </c>
      <c r="E98" s="12">
        <v>42157.28</v>
      </c>
      <c r="F98" s="12">
        <f t="shared" si="17"/>
        <v>42157.28</v>
      </c>
      <c r="G98" s="12" t="e">
        <f>#REF!-F98</f>
        <v>#REF!</v>
      </c>
      <c r="H98" s="12">
        <v>43211.21</v>
      </c>
    </row>
    <row r="99" spans="1:8" ht="35.25" customHeight="1">
      <c r="A99" s="28"/>
      <c r="B99" s="2" t="s">
        <v>26</v>
      </c>
      <c r="C99" s="11">
        <f aca="true" t="shared" si="18" ref="C99:H99">C100+C101+C102</f>
        <v>15010.85</v>
      </c>
      <c r="D99" s="11">
        <f t="shared" si="18"/>
        <v>5773.4</v>
      </c>
      <c r="E99" s="11">
        <f t="shared" si="18"/>
        <v>166335.5</v>
      </c>
      <c r="F99" s="11">
        <f t="shared" si="18"/>
        <v>187119.75</v>
      </c>
      <c r="G99" s="11" t="e">
        <f t="shared" si="18"/>
        <v>#REF!</v>
      </c>
      <c r="H99" s="11">
        <f t="shared" si="18"/>
        <v>183299.85</v>
      </c>
    </row>
    <row r="100" spans="1:8" ht="44.25" customHeight="1">
      <c r="A100" s="28"/>
      <c r="B100" s="3" t="s">
        <v>43</v>
      </c>
      <c r="C100" s="12">
        <v>13278.83</v>
      </c>
      <c r="D100" s="12">
        <v>5773.4</v>
      </c>
      <c r="E100" s="12">
        <v>132847.96</v>
      </c>
      <c r="F100" s="12">
        <f>C100+D100+E100</f>
        <v>151900.19</v>
      </c>
      <c r="G100" s="12" t="e">
        <f>#REF!-F100</f>
        <v>#REF!</v>
      </c>
      <c r="H100" s="12">
        <v>0</v>
      </c>
    </row>
    <row r="101" spans="1:8" ht="43.5" customHeight="1">
      <c r="A101" s="28"/>
      <c r="B101" s="3" t="s">
        <v>5</v>
      </c>
      <c r="C101" s="12">
        <v>1732.02</v>
      </c>
      <c r="D101" s="12">
        <v>0</v>
      </c>
      <c r="E101" s="12">
        <v>33487.54</v>
      </c>
      <c r="F101" s="12">
        <f>C101+D101+E101</f>
        <v>35219.56</v>
      </c>
      <c r="G101" s="12" t="e">
        <f>#REF!-F101</f>
        <v>#REF!</v>
      </c>
      <c r="H101" s="12">
        <v>0</v>
      </c>
    </row>
    <row r="102" spans="1:8" ht="43.5" customHeight="1">
      <c r="A102" s="28"/>
      <c r="B102" s="3" t="s">
        <v>60</v>
      </c>
      <c r="C102" s="12">
        <v>0</v>
      </c>
      <c r="D102" s="12">
        <v>0</v>
      </c>
      <c r="E102" s="12">
        <v>0</v>
      </c>
      <c r="F102" s="12">
        <f>C102+D102+E102</f>
        <v>0</v>
      </c>
      <c r="G102" s="12" t="e">
        <f>#REF!-F102</f>
        <v>#REF!</v>
      </c>
      <c r="H102" s="12">
        <v>183299.85</v>
      </c>
    </row>
    <row r="103" spans="1:8" ht="43.5" customHeight="1">
      <c r="A103" s="28"/>
      <c r="B103" s="3" t="s">
        <v>73</v>
      </c>
      <c r="C103" s="12">
        <v>0</v>
      </c>
      <c r="D103" s="12">
        <v>0</v>
      </c>
      <c r="E103" s="12">
        <v>0</v>
      </c>
      <c r="F103" s="12">
        <f>C103+D103+E103</f>
        <v>0</v>
      </c>
      <c r="G103" s="12" t="e">
        <f>#REF!-F103</f>
        <v>#REF!</v>
      </c>
      <c r="H103" s="12">
        <v>1416937.87</v>
      </c>
    </row>
    <row r="104" spans="1:8" ht="34.5" customHeight="1">
      <c r="A104" s="28"/>
      <c r="B104" s="2" t="s">
        <v>44</v>
      </c>
      <c r="C104" s="11">
        <f aca="true" t="shared" si="19" ref="C104:H104">C105</f>
        <v>0</v>
      </c>
      <c r="D104" s="11">
        <f t="shared" si="19"/>
        <v>0</v>
      </c>
      <c r="E104" s="11">
        <f t="shared" si="19"/>
        <v>36540.29</v>
      </c>
      <c r="F104" s="11">
        <f t="shared" si="19"/>
        <v>36540.29</v>
      </c>
      <c r="G104" s="11" t="e">
        <f t="shared" si="19"/>
        <v>#REF!</v>
      </c>
      <c r="H104" s="11">
        <f t="shared" si="19"/>
        <v>76937.03</v>
      </c>
    </row>
    <row r="105" spans="1:8" ht="43.5" customHeight="1">
      <c r="A105" s="28"/>
      <c r="B105" s="3" t="s">
        <v>5</v>
      </c>
      <c r="C105" s="12">
        <v>0</v>
      </c>
      <c r="D105" s="12">
        <v>0</v>
      </c>
      <c r="E105" s="12">
        <v>36540.29</v>
      </c>
      <c r="F105" s="12">
        <f>C105+D105+E105</f>
        <v>36540.29</v>
      </c>
      <c r="G105" s="12" t="e">
        <f>#REF!-F105</f>
        <v>#REF!</v>
      </c>
      <c r="H105" s="12">
        <v>76937.03</v>
      </c>
    </row>
    <row r="106" spans="1:8" ht="43.5" customHeight="1">
      <c r="A106" s="28"/>
      <c r="B106" s="2" t="s">
        <v>30</v>
      </c>
      <c r="C106" s="10">
        <f aca="true" t="shared" si="20" ref="C106:H106">C107</f>
        <v>0</v>
      </c>
      <c r="D106" s="10">
        <f t="shared" si="20"/>
        <v>1425.88</v>
      </c>
      <c r="E106" s="10">
        <f t="shared" si="20"/>
        <v>2376.47</v>
      </c>
      <c r="F106" s="10">
        <f t="shared" si="20"/>
        <v>3802.35</v>
      </c>
      <c r="G106" s="10" t="e">
        <f t="shared" si="20"/>
        <v>#REF!</v>
      </c>
      <c r="H106" s="10">
        <f t="shared" si="20"/>
        <v>0</v>
      </c>
    </row>
    <row r="107" spans="1:8" ht="43.5" customHeight="1">
      <c r="A107" s="28"/>
      <c r="B107" s="3" t="s">
        <v>6</v>
      </c>
      <c r="C107" s="12">
        <v>0</v>
      </c>
      <c r="D107" s="12">
        <v>1425.88</v>
      </c>
      <c r="E107" s="12">
        <v>2376.47</v>
      </c>
      <c r="F107" s="12">
        <f>C107+D107+E107</f>
        <v>3802.35</v>
      </c>
      <c r="G107" s="12" t="e">
        <f>#REF!-F107</f>
        <v>#REF!</v>
      </c>
      <c r="H107" s="12">
        <v>0</v>
      </c>
    </row>
    <row r="108" spans="1:8" ht="43.5" customHeight="1">
      <c r="A108" s="28"/>
      <c r="B108" s="2" t="s">
        <v>42</v>
      </c>
      <c r="C108" s="10">
        <f aca="true" t="shared" si="21" ref="C108:H108">C109</f>
        <v>0</v>
      </c>
      <c r="D108" s="10">
        <f t="shared" si="21"/>
        <v>0</v>
      </c>
      <c r="E108" s="10">
        <f t="shared" si="21"/>
        <v>0</v>
      </c>
      <c r="F108" s="10">
        <f t="shared" si="21"/>
        <v>0</v>
      </c>
      <c r="G108" s="10" t="e">
        <f t="shared" si="21"/>
        <v>#REF!</v>
      </c>
      <c r="H108" s="10">
        <f t="shared" si="21"/>
        <v>0</v>
      </c>
    </row>
    <row r="109" spans="1:8" ht="43.5" customHeight="1">
      <c r="A109" s="28"/>
      <c r="B109" s="3" t="s">
        <v>6</v>
      </c>
      <c r="C109" s="12">
        <v>0</v>
      </c>
      <c r="D109" s="12">
        <v>0</v>
      </c>
      <c r="E109" s="12">
        <v>0</v>
      </c>
      <c r="F109" s="12">
        <f>C109+D109+E109</f>
        <v>0</v>
      </c>
      <c r="G109" s="12" t="e">
        <f>#REF!-F109</f>
        <v>#REF!</v>
      </c>
      <c r="H109" s="12">
        <v>0</v>
      </c>
    </row>
    <row r="110" spans="1:8" ht="43.5" customHeight="1">
      <c r="A110" s="28"/>
      <c r="B110" s="2" t="s">
        <v>46</v>
      </c>
      <c r="C110" s="10">
        <f aca="true" t="shared" si="22" ref="C110:H110">C111</f>
        <v>0</v>
      </c>
      <c r="D110" s="10">
        <f t="shared" si="22"/>
        <v>343486.69</v>
      </c>
      <c r="E110" s="10">
        <f t="shared" si="22"/>
        <v>1277990.69</v>
      </c>
      <c r="F110" s="10">
        <f t="shared" si="22"/>
        <v>1621477.38</v>
      </c>
      <c r="G110" s="10" t="e">
        <f t="shared" si="22"/>
        <v>#REF!</v>
      </c>
      <c r="H110" s="10">
        <f t="shared" si="22"/>
        <v>0</v>
      </c>
    </row>
    <row r="111" spans="1:8" ht="43.5" customHeight="1">
      <c r="A111" s="28"/>
      <c r="B111" s="3" t="s">
        <v>7</v>
      </c>
      <c r="C111" s="12">
        <v>0</v>
      </c>
      <c r="D111" s="12">
        <v>343486.69</v>
      </c>
      <c r="E111" s="12">
        <v>1277990.69</v>
      </c>
      <c r="F111" s="12">
        <f>C111+D111+E111</f>
        <v>1621477.38</v>
      </c>
      <c r="G111" s="12" t="e">
        <f>#REF!-F111</f>
        <v>#REF!</v>
      </c>
      <c r="H111" s="12">
        <v>0</v>
      </c>
    </row>
    <row r="112" spans="1:8" ht="43.5" customHeight="1">
      <c r="A112" s="28"/>
      <c r="B112" s="2" t="s">
        <v>38</v>
      </c>
      <c r="C112" s="10">
        <f aca="true" t="shared" si="23" ref="C112:H112">C113</f>
        <v>0</v>
      </c>
      <c r="D112" s="10">
        <f t="shared" si="23"/>
        <v>0</v>
      </c>
      <c r="E112" s="10">
        <f t="shared" si="23"/>
        <v>637287.68</v>
      </c>
      <c r="F112" s="10">
        <f t="shared" si="23"/>
        <v>637287.68</v>
      </c>
      <c r="G112" s="10" t="e">
        <f t="shared" si="23"/>
        <v>#REF!</v>
      </c>
      <c r="H112" s="10">
        <f t="shared" si="23"/>
        <v>115365.6</v>
      </c>
    </row>
    <row r="113" spans="1:8" ht="43.5" customHeight="1">
      <c r="A113" s="28"/>
      <c r="B113" s="3" t="s">
        <v>7</v>
      </c>
      <c r="C113" s="12">
        <v>0</v>
      </c>
      <c r="D113" s="12">
        <v>0</v>
      </c>
      <c r="E113" s="12">
        <v>637287.68</v>
      </c>
      <c r="F113" s="12">
        <f>C113+D113+E113</f>
        <v>637287.68</v>
      </c>
      <c r="G113" s="12" t="e">
        <f>#REF!-F113</f>
        <v>#REF!</v>
      </c>
      <c r="H113" s="12">
        <v>115365.6</v>
      </c>
    </row>
    <row r="114" spans="1:8" ht="43.5" customHeight="1">
      <c r="A114" s="28"/>
      <c r="B114" s="2" t="s">
        <v>2</v>
      </c>
      <c r="C114" s="10">
        <f aca="true" t="shared" si="24" ref="C114:H114">C115+C116+C117</f>
        <v>133382.87</v>
      </c>
      <c r="D114" s="10">
        <f t="shared" si="24"/>
        <v>128868.75</v>
      </c>
      <c r="E114" s="10">
        <f t="shared" si="24"/>
        <v>125186.73000000001</v>
      </c>
      <c r="F114" s="10">
        <f t="shared" si="24"/>
        <v>387438.35</v>
      </c>
      <c r="G114" s="10" t="e">
        <f t="shared" si="24"/>
        <v>#REF!</v>
      </c>
      <c r="H114" s="10">
        <f t="shared" si="24"/>
        <v>123527.52</v>
      </c>
    </row>
    <row r="115" spans="1:8" ht="33" customHeight="1">
      <c r="A115" s="28"/>
      <c r="B115" s="4" t="s">
        <v>47</v>
      </c>
      <c r="C115" s="12">
        <v>0</v>
      </c>
      <c r="D115" s="12">
        <v>0</v>
      </c>
      <c r="E115" s="12">
        <v>0</v>
      </c>
      <c r="F115" s="12">
        <f>C115+D115+E115</f>
        <v>0</v>
      </c>
      <c r="G115" s="12" t="e">
        <f>#REF!-F115</f>
        <v>#REF!</v>
      </c>
      <c r="H115" s="12">
        <v>0</v>
      </c>
    </row>
    <row r="116" spans="1:8" ht="33" customHeight="1">
      <c r="A116" s="28"/>
      <c r="B116" s="4" t="s">
        <v>9</v>
      </c>
      <c r="C116" s="12">
        <v>59266.36</v>
      </c>
      <c r="D116" s="12">
        <v>42399.49</v>
      </c>
      <c r="E116" s="12">
        <v>51070.21</v>
      </c>
      <c r="F116" s="12">
        <f>C116+D116+E116</f>
        <v>152736.06</v>
      </c>
      <c r="G116" s="12" t="e">
        <f>#REF!-F116</f>
        <v>#REF!</v>
      </c>
      <c r="H116" s="12">
        <v>0</v>
      </c>
    </row>
    <row r="117" spans="1:8" ht="33" customHeight="1">
      <c r="A117" s="28"/>
      <c r="B117" s="3" t="s">
        <v>57</v>
      </c>
      <c r="C117" s="12">
        <v>74116.51</v>
      </c>
      <c r="D117" s="12">
        <v>86469.26</v>
      </c>
      <c r="E117" s="12">
        <v>74116.52</v>
      </c>
      <c r="F117" s="12">
        <f>C117+D117+E117</f>
        <v>234702.28999999998</v>
      </c>
      <c r="G117" s="12" t="e">
        <f>#REF!-F117</f>
        <v>#REF!</v>
      </c>
      <c r="H117" s="12">
        <v>123527.52</v>
      </c>
    </row>
    <row r="118" spans="1:8" ht="43.5" customHeight="1">
      <c r="A118" s="28"/>
      <c r="B118" s="2" t="s">
        <v>55</v>
      </c>
      <c r="C118" s="10">
        <f aca="true" t="shared" si="25" ref="C118:H118">C119</f>
        <v>0</v>
      </c>
      <c r="D118" s="10">
        <f t="shared" si="25"/>
        <v>0</v>
      </c>
      <c r="E118" s="10">
        <f t="shared" si="25"/>
        <v>9934.26</v>
      </c>
      <c r="F118" s="10">
        <f t="shared" si="25"/>
        <v>9934.26</v>
      </c>
      <c r="G118" s="10" t="e">
        <f t="shared" si="25"/>
        <v>#REF!</v>
      </c>
      <c r="H118" s="10">
        <f t="shared" si="25"/>
        <v>0</v>
      </c>
    </row>
    <row r="119" spans="1:8" ht="33" customHeight="1">
      <c r="A119" s="28"/>
      <c r="B119" s="3" t="s">
        <v>54</v>
      </c>
      <c r="C119" s="12">
        <v>0</v>
      </c>
      <c r="D119" s="12">
        <v>0</v>
      </c>
      <c r="E119" s="12">
        <v>9934.26</v>
      </c>
      <c r="F119" s="12">
        <f>C119+D119+E119</f>
        <v>9934.26</v>
      </c>
      <c r="G119" s="12" t="e">
        <f>#REF!-F119</f>
        <v>#REF!</v>
      </c>
      <c r="H119" s="12">
        <v>0</v>
      </c>
    </row>
    <row r="120" spans="1:8" ht="43.5" customHeight="1">
      <c r="A120" s="28"/>
      <c r="B120" s="2" t="s">
        <v>29</v>
      </c>
      <c r="C120" s="10">
        <f aca="true" t="shared" si="26" ref="C120:H120">C121</f>
        <v>0</v>
      </c>
      <c r="D120" s="10">
        <f t="shared" si="26"/>
        <v>0</v>
      </c>
      <c r="E120" s="10">
        <f t="shared" si="26"/>
        <v>0</v>
      </c>
      <c r="F120" s="10">
        <f t="shared" si="26"/>
        <v>0</v>
      </c>
      <c r="G120" s="10" t="e">
        <f t="shared" si="26"/>
        <v>#REF!</v>
      </c>
      <c r="H120" s="10">
        <f t="shared" si="26"/>
        <v>34597.47</v>
      </c>
    </row>
    <row r="121" spans="1:8" ht="33" customHeight="1">
      <c r="A121" s="28"/>
      <c r="B121" s="3" t="s">
        <v>54</v>
      </c>
      <c r="C121" s="12">
        <v>0</v>
      </c>
      <c r="D121" s="12">
        <v>0</v>
      </c>
      <c r="E121" s="12">
        <v>0</v>
      </c>
      <c r="F121" s="12">
        <f>C121+D121+E121</f>
        <v>0</v>
      </c>
      <c r="G121" s="12" t="e">
        <f>#REF!-F121</f>
        <v>#REF!</v>
      </c>
      <c r="H121" s="12">
        <v>34597.47</v>
      </c>
    </row>
    <row r="122" spans="1:8" ht="43.5" customHeight="1">
      <c r="A122" s="28"/>
      <c r="B122" s="2" t="s">
        <v>19</v>
      </c>
      <c r="C122" s="10">
        <f aca="true" t="shared" si="27" ref="C122:H122">C123</f>
        <v>0</v>
      </c>
      <c r="D122" s="10">
        <f t="shared" si="27"/>
        <v>0</v>
      </c>
      <c r="E122" s="10">
        <f t="shared" si="27"/>
        <v>75813.97</v>
      </c>
      <c r="F122" s="10">
        <f t="shared" si="27"/>
        <v>75813.97</v>
      </c>
      <c r="G122" s="10" t="e">
        <f t="shared" si="27"/>
        <v>#REF!</v>
      </c>
      <c r="H122" s="10">
        <f t="shared" si="27"/>
        <v>176899.26</v>
      </c>
    </row>
    <row r="123" spans="1:8" ht="51" customHeight="1">
      <c r="A123" s="28"/>
      <c r="B123" s="3" t="s">
        <v>58</v>
      </c>
      <c r="C123" s="12">
        <v>0</v>
      </c>
      <c r="D123" s="12">
        <v>0</v>
      </c>
      <c r="E123" s="12">
        <v>75813.97</v>
      </c>
      <c r="F123" s="12">
        <f>C123+D123+E123</f>
        <v>75813.97</v>
      </c>
      <c r="G123" s="12" t="e">
        <f>#REF!-F123</f>
        <v>#REF!</v>
      </c>
      <c r="H123" s="12">
        <v>176899.26</v>
      </c>
    </row>
    <row r="124" spans="1:8" ht="43.5" customHeight="1">
      <c r="A124" s="28"/>
      <c r="B124" s="2" t="s">
        <v>40</v>
      </c>
      <c r="C124" s="10">
        <f aca="true" t="shared" si="28" ref="C124:H124">C125</f>
        <v>24702.89</v>
      </c>
      <c r="D124" s="10">
        <f t="shared" si="28"/>
        <v>0</v>
      </c>
      <c r="E124" s="10">
        <f t="shared" si="28"/>
        <v>0</v>
      </c>
      <c r="F124" s="10">
        <f t="shared" si="28"/>
        <v>24702.89</v>
      </c>
      <c r="G124" s="10" t="e">
        <f t="shared" si="28"/>
        <v>#REF!</v>
      </c>
      <c r="H124" s="10">
        <f t="shared" si="28"/>
        <v>49405.78</v>
      </c>
    </row>
    <row r="125" spans="1:8" ht="51" customHeight="1">
      <c r="A125" s="28"/>
      <c r="B125" s="3" t="s">
        <v>57</v>
      </c>
      <c r="C125" s="12">
        <v>24702.89</v>
      </c>
      <c r="D125" s="12">
        <v>0</v>
      </c>
      <c r="E125" s="12">
        <v>0</v>
      </c>
      <c r="F125" s="12">
        <f>C125+D125+E125</f>
        <v>24702.89</v>
      </c>
      <c r="G125" s="12" t="e">
        <f>#REF!-F125</f>
        <v>#REF!</v>
      </c>
      <c r="H125" s="12">
        <v>49405.78</v>
      </c>
    </row>
    <row r="126" spans="1:8" ht="55.5" customHeight="1">
      <c r="A126" s="28"/>
      <c r="B126" s="2" t="s">
        <v>59</v>
      </c>
      <c r="C126" s="10">
        <f aca="true" t="shared" si="29" ref="C126:H126">C127+C128</f>
        <v>0</v>
      </c>
      <c r="D126" s="10">
        <f t="shared" si="29"/>
        <v>0</v>
      </c>
      <c r="E126" s="10">
        <f t="shared" si="29"/>
        <v>50003.59</v>
      </c>
      <c r="F126" s="10">
        <f t="shared" si="29"/>
        <v>50003.59</v>
      </c>
      <c r="G126" s="10" t="e">
        <f t="shared" si="29"/>
        <v>#REF!</v>
      </c>
      <c r="H126" s="10">
        <f t="shared" si="29"/>
        <v>5021504.65</v>
      </c>
    </row>
    <row r="127" spans="1:8" ht="51" customHeight="1">
      <c r="A127" s="28"/>
      <c r="B127" s="3" t="s">
        <v>7</v>
      </c>
      <c r="C127" s="12">
        <v>0</v>
      </c>
      <c r="D127" s="12">
        <v>0</v>
      </c>
      <c r="E127" s="12">
        <v>50003.59</v>
      </c>
      <c r="F127" s="12">
        <f>C127+D127+E127</f>
        <v>50003.59</v>
      </c>
      <c r="G127" s="12" t="e">
        <f>#REF!-F127</f>
        <v>#REF!</v>
      </c>
      <c r="H127" s="12">
        <v>49796.65</v>
      </c>
    </row>
    <row r="128" spans="1:8" ht="51" customHeight="1">
      <c r="A128" s="28"/>
      <c r="B128" s="3" t="s">
        <v>73</v>
      </c>
      <c r="C128" s="12">
        <v>0</v>
      </c>
      <c r="D128" s="12">
        <v>0</v>
      </c>
      <c r="E128" s="12">
        <v>0</v>
      </c>
      <c r="F128" s="12">
        <f>C128+D128+E128</f>
        <v>0</v>
      </c>
      <c r="G128" s="12" t="e">
        <f>#REF!-F128</f>
        <v>#REF!</v>
      </c>
      <c r="H128" s="12">
        <v>4971708</v>
      </c>
    </row>
    <row r="129" spans="1:8" ht="55.5" customHeight="1">
      <c r="A129" s="28"/>
      <c r="B129" s="2" t="s">
        <v>49</v>
      </c>
      <c r="C129" s="10">
        <f aca="true" t="shared" si="30" ref="C129:H129">C130</f>
        <v>0</v>
      </c>
      <c r="D129" s="10">
        <f t="shared" si="30"/>
        <v>0</v>
      </c>
      <c r="E129" s="10">
        <f t="shared" si="30"/>
        <v>66884.33</v>
      </c>
      <c r="F129" s="10">
        <f t="shared" si="30"/>
        <v>66884.33</v>
      </c>
      <c r="G129" s="10" t="e">
        <f t="shared" si="30"/>
        <v>#REF!</v>
      </c>
      <c r="H129" s="10">
        <f t="shared" si="30"/>
        <v>0</v>
      </c>
    </row>
    <row r="130" spans="1:8" ht="51" customHeight="1">
      <c r="A130" s="28"/>
      <c r="B130" s="3" t="s">
        <v>5</v>
      </c>
      <c r="C130" s="12">
        <v>0</v>
      </c>
      <c r="D130" s="12">
        <v>0</v>
      </c>
      <c r="E130" s="12">
        <v>66884.33</v>
      </c>
      <c r="F130" s="12">
        <f>C130+D130+E130</f>
        <v>66884.33</v>
      </c>
      <c r="G130" s="12" t="e">
        <f>#REF!-F130</f>
        <v>#REF!</v>
      </c>
      <c r="H130" s="12">
        <v>0</v>
      </c>
    </row>
    <row r="131" spans="1:8" ht="55.5" customHeight="1">
      <c r="A131" s="28"/>
      <c r="B131" s="2" t="s">
        <v>72</v>
      </c>
      <c r="C131" s="10">
        <f aca="true" t="shared" si="31" ref="C131:H131">C132</f>
        <v>2479161.58</v>
      </c>
      <c r="D131" s="10">
        <f t="shared" si="31"/>
        <v>708331.88</v>
      </c>
      <c r="E131" s="10">
        <f t="shared" si="31"/>
        <v>354165.94</v>
      </c>
      <c r="F131" s="10">
        <f t="shared" si="31"/>
        <v>3541659.4</v>
      </c>
      <c r="G131" s="10" t="e">
        <f t="shared" si="31"/>
        <v>#REF!</v>
      </c>
      <c r="H131" s="10">
        <f t="shared" si="31"/>
        <v>5312489.1</v>
      </c>
    </row>
    <row r="132" spans="1:8" ht="51" customHeight="1">
      <c r="A132" s="28"/>
      <c r="B132" s="3" t="s">
        <v>73</v>
      </c>
      <c r="C132" s="12">
        <v>2479161.58</v>
      </c>
      <c r="D132" s="12">
        <v>708331.88</v>
      </c>
      <c r="E132" s="12">
        <v>354165.94</v>
      </c>
      <c r="F132" s="12">
        <f>C132+D132+E132</f>
        <v>3541659.4</v>
      </c>
      <c r="G132" s="12" t="e">
        <f>#REF!-F132</f>
        <v>#REF!</v>
      </c>
      <c r="H132" s="12">
        <v>5312489.1</v>
      </c>
    </row>
    <row r="133" spans="1:8" ht="54.75" customHeight="1">
      <c r="A133" s="29"/>
      <c r="B133" s="2" t="s">
        <v>8</v>
      </c>
      <c r="C133" s="10">
        <f aca="true" t="shared" si="32" ref="C133:H133">C114+C112+C110+C108+C106+C104+C99+C96+C89+C82+C76+C120+C118+C122+C124+C126+C129+C131</f>
        <v>3144170.2</v>
      </c>
      <c r="D133" s="10">
        <f t="shared" si="32"/>
        <v>2754153.63</v>
      </c>
      <c r="E133" s="10">
        <f t="shared" si="32"/>
        <v>4824609.92</v>
      </c>
      <c r="F133" s="10">
        <f t="shared" si="32"/>
        <v>10722933.749999998</v>
      </c>
      <c r="G133" s="10" t="e">
        <f t="shared" si="32"/>
        <v>#REF!</v>
      </c>
      <c r="H133" s="10">
        <f t="shared" si="32"/>
        <v>14505494.61</v>
      </c>
    </row>
    <row r="134" spans="1:8" ht="28.5" customHeight="1">
      <c r="A134" s="30" t="s">
        <v>16</v>
      </c>
      <c r="B134" s="3" t="s">
        <v>26</v>
      </c>
      <c r="C134" s="12">
        <v>0</v>
      </c>
      <c r="D134" s="12">
        <v>31054.1</v>
      </c>
      <c r="E134" s="12">
        <v>67908.84</v>
      </c>
      <c r="F134" s="12">
        <f>C134+D134+E134</f>
        <v>98962.94</v>
      </c>
      <c r="G134" s="12" t="e">
        <f>#REF!-F134</f>
        <v>#REF!</v>
      </c>
      <c r="H134" s="12">
        <v>0</v>
      </c>
    </row>
    <row r="135" spans="1:8" ht="28.5" customHeight="1">
      <c r="A135" s="31"/>
      <c r="B135" s="3" t="s">
        <v>4</v>
      </c>
      <c r="C135" s="12">
        <v>23239.02</v>
      </c>
      <c r="D135" s="12">
        <v>55849.75</v>
      </c>
      <c r="E135" s="12">
        <v>0</v>
      </c>
      <c r="F135" s="12">
        <f>C135+D135+E135</f>
        <v>79088.77</v>
      </c>
      <c r="G135" s="12" t="e">
        <f>#REF!-F135</f>
        <v>#REF!</v>
      </c>
      <c r="H135" s="12">
        <v>0</v>
      </c>
    </row>
    <row r="136" spans="1:8" ht="28.5" customHeight="1">
      <c r="A136" s="31"/>
      <c r="B136" s="3" t="s">
        <v>48</v>
      </c>
      <c r="C136" s="12">
        <v>0</v>
      </c>
      <c r="D136" s="12">
        <v>63852.2</v>
      </c>
      <c r="E136" s="12">
        <v>48660.33</v>
      </c>
      <c r="F136" s="12">
        <f>C136+D136+E136</f>
        <v>112512.53</v>
      </c>
      <c r="G136" s="12" t="e">
        <f>#REF!-F136</f>
        <v>#REF!</v>
      </c>
      <c r="H136" s="12">
        <v>158275.64</v>
      </c>
    </row>
    <row r="137" spans="1:8" ht="43.5" customHeight="1">
      <c r="A137" s="32"/>
      <c r="B137" s="2" t="s">
        <v>8</v>
      </c>
      <c r="C137" s="10">
        <f aca="true" t="shared" si="33" ref="C137:H137">C136+C135+C134</f>
        <v>23239.02</v>
      </c>
      <c r="D137" s="10">
        <f t="shared" si="33"/>
        <v>150756.05</v>
      </c>
      <c r="E137" s="10">
        <f t="shared" si="33"/>
        <v>116569.17</v>
      </c>
      <c r="F137" s="10">
        <f t="shared" si="33"/>
        <v>290564.24</v>
      </c>
      <c r="G137" s="10" t="e">
        <f t="shared" si="33"/>
        <v>#REF!</v>
      </c>
      <c r="H137" s="10">
        <f t="shared" si="33"/>
        <v>158275.64</v>
      </c>
    </row>
    <row r="138" spans="1:8" ht="28.5" customHeight="1">
      <c r="A138" s="26" t="s">
        <v>78</v>
      </c>
      <c r="B138" s="3" t="s">
        <v>26</v>
      </c>
      <c r="C138" s="12">
        <v>0</v>
      </c>
      <c r="D138" s="12">
        <v>665.56</v>
      </c>
      <c r="E138" s="12">
        <v>1246.16</v>
      </c>
      <c r="F138" s="12">
        <f aca="true" t="shared" si="34" ref="F138:F175">C138+D138+E138</f>
        <v>1911.72</v>
      </c>
      <c r="G138" s="12" t="e">
        <f>#REF!-F138</f>
        <v>#REF!</v>
      </c>
      <c r="H138" s="12">
        <v>1925.32</v>
      </c>
    </row>
    <row r="139" spans="1:8" ht="28.5" customHeight="1">
      <c r="A139" s="26"/>
      <c r="B139" s="3" t="s">
        <v>4</v>
      </c>
      <c r="C139" s="12">
        <v>2056.32</v>
      </c>
      <c r="D139" s="12">
        <v>1827.84</v>
      </c>
      <c r="E139" s="12">
        <v>1942.08</v>
      </c>
      <c r="F139" s="12">
        <f t="shared" si="34"/>
        <v>5826.24</v>
      </c>
      <c r="G139" s="12" t="e">
        <f>#REF!-F139</f>
        <v>#REF!</v>
      </c>
      <c r="H139" s="12">
        <v>4569.6</v>
      </c>
    </row>
    <row r="140" spans="1:8" ht="28.5" customHeight="1">
      <c r="A140" s="26"/>
      <c r="B140" s="3" t="s">
        <v>48</v>
      </c>
      <c r="C140" s="12">
        <v>0</v>
      </c>
      <c r="D140" s="12">
        <v>0</v>
      </c>
      <c r="E140" s="12">
        <v>0</v>
      </c>
      <c r="F140" s="12">
        <f t="shared" si="34"/>
        <v>0</v>
      </c>
      <c r="G140" s="12" t="e">
        <f>#REF!-F140</f>
        <v>#REF!</v>
      </c>
      <c r="H140" s="12">
        <v>5985.7</v>
      </c>
    </row>
    <row r="141" spans="1:8" ht="52.5" customHeight="1">
      <c r="A141" s="26"/>
      <c r="B141" s="2" t="s">
        <v>8</v>
      </c>
      <c r="C141" s="10">
        <f aca="true" t="shared" si="35" ref="C141:H141">C140+C139+C138</f>
        <v>2056.32</v>
      </c>
      <c r="D141" s="10">
        <f t="shared" si="35"/>
        <v>2493.3999999999996</v>
      </c>
      <c r="E141" s="10">
        <f t="shared" si="35"/>
        <v>3188.24</v>
      </c>
      <c r="F141" s="10">
        <f t="shared" si="35"/>
        <v>7737.96</v>
      </c>
      <c r="G141" s="10" t="e">
        <f t="shared" si="35"/>
        <v>#REF!</v>
      </c>
      <c r="H141" s="10">
        <f t="shared" si="35"/>
        <v>12480.619999999999</v>
      </c>
    </row>
    <row r="142" spans="1:8" ht="35.25" customHeight="1">
      <c r="A142" s="33" t="s">
        <v>79</v>
      </c>
      <c r="B142" s="2" t="s">
        <v>80</v>
      </c>
      <c r="C142" s="11">
        <f aca="true" t="shared" si="36" ref="C142:H142">C143+C144+C145</f>
        <v>0</v>
      </c>
      <c r="D142" s="11">
        <f t="shared" si="36"/>
        <v>0</v>
      </c>
      <c r="E142" s="11">
        <f t="shared" si="36"/>
        <v>0</v>
      </c>
      <c r="F142" s="11">
        <f t="shared" si="36"/>
        <v>0</v>
      </c>
      <c r="G142" s="11" t="e">
        <f t="shared" si="36"/>
        <v>#REF!</v>
      </c>
      <c r="H142" s="11">
        <f t="shared" si="36"/>
        <v>974460</v>
      </c>
    </row>
    <row r="143" spans="1:8" ht="28.5" customHeight="1">
      <c r="A143" s="34"/>
      <c r="B143" s="3" t="s">
        <v>81</v>
      </c>
      <c r="C143" s="12">
        <v>0</v>
      </c>
      <c r="D143" s="12">
        <v>0</v>
      </c>
      <c r="E143" s="12">
        <v>0</v>
      </c>
      <c r="F143" s="12">
        <f t="shared" si="34"/>
        <v>0</v>
      </c>
      <c r="G143" s="12" t="e">
        <f>#REF!-F143</f>
        <v>#REF!</v>
      </c>
      <c r="H143" s="12">
        <v>568980</v>
      </c>
    </row>
    <row r="144" spans="1:8" ht="34.5" customHeight="1">
      <c r="A144" s="34"/>
      <c r="B144" s="3" t="s">
        <v>82</v>
      </c>
      <c r="C144" s="12">
        <v>0</v>
      </c>
      <c r="D144" s="12">
        <v>0</v>
      </c>
      <c r="E144" s="12">
        <v>0</v>
      </c>
      <c r="F144" s="12">
        <f t="shared" si="34"/>
        <v>0</v>
      </c>
      <c r="G144" s="12" t="e">
        <f>#REF!-F144</f>
        <v>#REF!</v>
      </c>
      <c r="H144" s="12">
        <v>120990</v>
      </c>
    </row>
    <row r="145" spans="1:8" ht="34.5" customHeight="1">
      <c r="A145" s="34"/>
      <c r="B145" s="3" t="s">
        <v>83</v>
      </c>
      <c r="C145" s="12">
        <v>0</v>
      </c>
      <c r="D145" s="12">
        <v>0</v>
      </c>
      <c r="E145" s="12">
        <v>0</v>
      </c>
      <c r="F145" s="12">
        <f>C145+D145+E145</f>
        <v>0</v>
      </c>
      <c r="G145" s="12" t="e">
        <f>#REF!-F145</f>
        <v>#REF!</v>
      </c>
      <c r="H145" s="12">
        <v>284490</v>
      </c>
    </row>
    <row r="146" spans="1:8" ht="40.5" customHeight="1">
      <c r="A146" s="34"/>
      <c r="B146" s="2" t="s">
        <v>30</v>
      </c>
      <c r="C146" s="11">
        <f aca="true" t="shared" si="37" ref="C146:H146">C147+C148+C149</f>
        <v>0</v>
      </c>
      <c r="D146" s="11">
        <f t="shared" si="37"/>
        <v>0</v>
      </c>
      <c r="E146" s="11">
        <f t="shared" si="37"/>
        <v>191622</v>
      </c>
      <c r="F146" s="11">
        <f t="shared" si="37"/>
        <v>191622</v>
      </c>
      <c r="G146" s="11" t="e">
        <f t="shared" si="37"/>
        <v>#REF!</v>
      </c>
      <c r="H146" s="11">
        <f t="shared" si="37"/>
        <v>95811</v>
      </c>
    </row>
    <row r="147" spans="1:8" ht="28.5" customHeight="1">
      <c r="A147" s="34"/>
      <c r="B147" s="3" t="s">
        <v>81</v>
      </c>
      <c r="C147" s="12">
        <v>0</v>
      </c>
      <c r="D147" s="12">
        <v>0</v>
      </c>
      <c r="E147" s="12">
        <v>191622</v>
      </c>
      <c r="F147" s="12">
        <f t="shared" si="34"/>
        <v>191622</v>
      </c>
      <c r="G147" s="12" t="e">
        <f>#REF!-F147</f>
        <v>#REF!</v>
      </c>
      <c r="H147" s="12">
        <v>95811</v>
      </c>
    </row>
    <row r="148" spans="1:8" ht="39.75" customHeight="1">
      <c r="A148" s="34"/>
      <c r="B148" s="3" t="s">
        <v>82</v>
      </c>
      <c r="C148" s="12">
        <v>0</v>
      </c>
      <c r="D148" s="12">
        <v>0</v>
      </c>
      <c r="E148" s="12">
        <v>0</v>
      </c>
      <c r="F148" s="12">
        <f>C148+D148+E148</f>
        <v>0</v>
      </c>
      <c r="G148" s="12" t="e">
        <f>#REF!-F148</f>
        <v>#REF!</v>
      </c>
      <c r="H148" s="12">
        <v>0</v>
      </c>
    </row>
    <row r="149" spans="1:8" ht="28.5" customHeight="1">
      <c r="A149" s="34"/>
      <c r="B149" s="3" t="s">
        <v>83</v>
      </c>
      <c r="C149" s="12">
        <v>0</v>
      </c>
      <c r="D149" s="12">
        <v>0</v>
      </c>
      <c r="E149" s="12">
        <v>0</v>
      </c>
      <c r="F149" s="12">
        <f>C149+D149+E149</f>
        <v>0</v>
      </c>
      <c r="G149" s="12" t="e">
        <f>#REF!-F149</f>
        <v>#REF!</v>
      </c>
      <c r="H149" s="12">
        <v>0</v>
      </c>
    </row>
    <row r="150" spans="1:8" ht="33" customHeight="1">
      <c r="A150" s="34"/>
      <c r="B150" s="2" t="s">
        <v>42</v>
      </c>
      <c r="C150" s="11">
        <f aca="true" t="shared" si="38" ref="C150:H150">C151+C152+C153</f>
        <v>0</v>
      </c>
      <c r="D150" s="11">
        <f t="shared" si="38"/>
        <v>289133.4</v>
      </c>
      <c r="E150" s="11">
        <f t="shared" si="38"/>
        <v>0</v>
      </c>
      <c r="F150" s="11">
        <f t="shared" si="38"/>
        <v>289133.4</v>
      </c>
      <c r="G150" s="11" t="e">
        <f t="shared" si="38"/>
        <v>#REF!</v>
      </c>
      <c r="H150" s="11">
        <f t="shared" si="38"/>
        <v>289133.4</v>
      </c>
    </row>
    <row r="151" spans="1:8" ht="21" customHeight="1">
      <c r="A151" s="34"/>
      <c r="B151" s="3" t="s">
        <v>81</v>
      </c>
      <c r="C151" s="12">
        <v>0</v>
      </c>
      <c r="D151" s="12">
        <v>289133.4</v>
      </c>
      <c r="E151" s="12">
        <v>0</v>
      </c>
      <c r="F151" s="12">
        <f t="shared" si="34"/>
        <v>289133.4</v>
      </c>
      <c r="G151" s="12" t="e">
        <f>#REF!-F151</f>
        <v>#REF!</v>
      </c>
      <c r="H151" s="12">
        <v>289133.4</v>
      </c>
    </row>
    <row r="152" spans="1:8" ht="33" customHeight="1">
      <c r="A152" s="34"/>
      <c r="B152" s="3" t="s">
        <v>82</v>
      </c>
      <c r="C152" s="12">
        <v>0</v>
      </c>
      <c r="D152" s="12">
        <v>0</v>
      </c>
      <c r="E152" s="12">
        <v>0</v>
      </c>
      <c r="F152" s="12">
        <f t="shared" si="34"/>
        <v>0</v>
      </c>
      <c r="G152" s="12" t="e">
        <f>#REF!-F152</f>
        <v>#REF!</v>
      </c>
      <c r="H152" s="12">
        <v>0</v>
      </c>
    </row>
    <row r="153" spans="1:8" ht="33" customHeight="1">
      <c r="A153" s="34"/>
      <c r="B153" s="3" t="s">
        <v>83</v>
      </c>
      <c r="C153" s="12">
        <v>0</v>
      </c>
      <c r="D153" s="12">
        <v>0</v>
      </c>
      <c r="E153" s="12">
        <v>0</v>
      </c>
      <c r="F153" s="12">
        <f>C153+D153+E153</f>
        <v>0</v>
      </c>
      <c r="G153" s="12" t="e">
        <f>#REF!-F153</f>
        <v>#REF!</v>
      </c>
      <c r="H153" s="12">
        <v>0</v>
      </c>
    </row>
    <row r="154" spans="1:8" ht="40.5" customHeight="1">
      <c r="A154" s="34"/>
      <c r="B154" s="2" t="s">
        <v>8</v>
      </c>
      <c r="C154" s="11">
        <f aca="true" t="shared" si="39" ref="C154:H154">C150+C146+C142</f>
        <v>0</v>
      </c>
      <c r="D154" s="11">
        <f t="shared" si="39"/>
        <v>289133.4</v>
      </c>
      <c r="E154" s="11">
        <f t="shared" si="39"/>
        <v>191622</v>
      </c>
      <c r="F154" s="11">
        <f t="shared" si="39"/>
        <v>480755.4</v>
      </c>
      <c r="G154" s="11" t="e">
        <f t="shared" si="39"/>
        <v>#REF!</v>
      </c>
      <c r="H154" s="11">
        <f t="shared" si="39"/>
        <v>1359404.4</v>
      </c>
    </row>
    <row r="155" spans="1:8" ht="28.5" customHeight="1">
      <c r="A155" s="35" t="s">
        <v>84</v>
      </c>
      <c r="B155" s="2" t="s">
        <v>23</v>
      </c>
      <c r="C155" s="11">
        <f aca="true" t="shared" si="40" ref="C155:H155">C156+C157+C158+C159</f>
        <v>217205.39</v>
      </c>
      <c r="D155" s="11">
        <f t="shared" si="40"/>
        <v>92382.54</v>
      </c>
      <c r="E155" s="11">
        <f t="shared" si="40"/>
        <v>166192.3</v>
      </c>
      <c r="F155" s="11">
        <f t="shared" si="40"/>
        <v>475780.23</v>
      </c>
      <c r="G155" s="11" t="e">
        <f t="shared" si="40"/>
        <v>#REF!</v>
      </c>
      <c r="H155" s="11">
        <f t="shared" si="40"/>
        <v>0</v>
      </c>
    </row>
    <row r="156" spans="1:8" ht="28.5" customHeight="1">
      <c r="A156" s="26"/>
      <c r="B156" s="3" t="s">
        <v>85</v>
      </c>
      <c r="C156" s="12">
        <v>217205.39</v>
      </c>
      <c r="D156" s="12">
        <v>86988.54</v>
      </c>
      <c r="E156" s="12">
        <v>152022.3</v>
      </c>
      <c r="F156" s="12">
        <f t="shared" si="34"/>
        <v>456216.23</v>
      </c>
      <c r="G156" s="12" t="e">
        <f>#REF!-F156</f>
        <v>#REF!</v>
      </c>
      <c r="H156" s="12">
        <v>0</v>
      </c>
    </row>
    <row r="157" spans="1:8" ht="33.75" customHeight="1">
      <c r="A157" s="26"/>
      <c r="B157" s="3" t="s">
        <v>86</v>
      </c>
      <c r="C157" s="12">
        <v>0</v>
      </c>
      <c r="D157" s="12">
        <v>0</v>
      </c>
      <c r="E157" s="12">
        <v>14170</v>
      </c>
      <c r="F157" s="12">
        <f t="shared" si="34"/>
        <v>14170</v>
      </c>
      <c r="G157" s="12" t="e">
        <f>#REF!-F157</f>
        <v>#REF!</v>
      </c>
      <c r="H157" s="12">
        <v>0</v>
      </c>
    </row>
    <row r="158" spans="1:8" ht="28.5" customHeight="1">
      <c r="A158" s="26"/>
      <c r="B158" s="3" t="s">
        <v>87</v>
      </c>
      <c r="C158" s="12">
        <v>0</v>
      </c>
      <c r="D158" s="12">
        <v>0</v>
      </c>
      <c r="E158" s="12">
        <v>0</v>
      </c>
      <c r="F158" s="12">
        <f>C158+D158+E158</f>
        <v>0</v>
      </c>
      <c r="G158" s="12" t="e">
        <f>#REF!-F158</f>
        <v>#REF!</v>
      </c>
      <c r="H158" s="12">
        <v>0</v>
      </c>
    </row>
    <row r="159" spans="1:8" ht="48" customHeight="1">
      <c r="A159" s="26"/>
      <c r="B159" s="3" t="s">
        <v>88</v>
      </c>
      <c r="C159" s="12">
        <v>0</v>
      </c>
      <c r="D159" s="12">
        <v>5394</v>
      </c>
      <c r="E159" s="12">
        <v>0</v>
      </c>
      <c r="F159" s="12">
        <f>C159+D159+E159</f>
        <v>5394</v>
      </c>
      <c r="G159" s="12" t="e">
        <f>#REF!-F159</f>
        <v>#REF!</v>
      </c>
      <c r="H159" s="12">
        <v>0</v>
      </c>
    </row>
    <row r="160" spans="1:8" ht="37.5" customHeight="1">
      <c r="A160" s="26"/>
      <c r="B160" s="2" t="s">
        <v>89</v>
      </c>
      <c r="C160" s="11">
        <f aca="true" t="shared" si="41" ref="C160:H160">C161+C162+C163</f>
        <v>61959.33</v>
      </c>
      <c r="D160" s="11">
        <f t="shared" si="41"/>
        <v>57978.19</v>
      </c>
      <c r="E160" s="11">
        <f t="shared" si="41"/>
        <v>56014.47</v>
      </c>
      <c r="F160" s="11">
        <f t="shared" si="41"/>
        <v>175951.99</v>
      </c>
      <c r="G160" s="11" t="e">
        <f t="shared" si="41"/>
        <v>#REF!</v>
      </c>
      <c r="H160" s="11">
        <f t="shared" si="41"/>
        <v>0</v>
      </c>
    </row>
    <row r="161" spans="1:8" ht="28.5" customHeight="1">
      <c r="A161" s="26"/>
      <c r="B161" s="3" t="s">
        <v>85</v>
      </c>
      <c r="C161" s="16">
        <v>61959.33</v>
      </c>
      <c r="D161" s="12">
        <v>57978.19</v>
      </c>
      <c r="E161" s="12">
        <v>56014.47</v>
      </c>
      <c r="F161" s="12">
        <f t="shared" si="34"/>
        <v>175951.99</v>
      </c>
      <c r="G161" s="12" t="e">
        <f>#REF!-F161</f>
        <v>#REF!</v>
      </c>
      <c r="H161" s="12">
        <v>0</v>
      </c>
    </row>
    <row r="162" spans="1:8" ht="33.75" customHeight="1">
      <c r="A162" s="26"/>
      <c r="B162" s="3" t="s">
        <v>87</v>
      </c>
      <c r="C162" s="12">
        <v>0</v>
      </c>
      <c r="D162" s="12">
        <v>0</v>
      </c>
      <c r="E162" s="12">
        <v>0</v>
      </c>
      <c r="F162" s="12">
        <f t="shared" si="34"/>
        <v>0</v>
      </c>
      <c r="G162" s="12" t="e">
        <f>#REF!-F162</f>
        <v>#REF!</v>
      </c>
      <c r="H162" s="12">
        <v>0</v>
      </c>
    </row>
    <row r="163" spans="1:8" ht="33.75" customHeight="1">
      <c r="A163" s="26"/>
      <c r="B163" s="3" t="s">
        <v>88</v>
      </c>
      <c r="C163" s="12">
        <v>0</v>
      </c>
      <c r="D163" s="12">
        <v>0</v>
      </c>
      <c r="E163" s="12">
        <v>0</v>
      </c>
      <c r="F163" s="12">
        <f>C163+D163+E163</f>
        <v>0</v>
      </c>
      <c r="G163" s="12" t="e">
        <f>#REF!-F163</f>
        <v>#REF!</v>
      </c>
      <c r="H163" s="12">
        <v>0</v>
      </c>
    </row>
    <row r="164" spans="1:8" ht="34.5" customHeight="1">
      <c r="A164" s="26"/>
      <c r="B164" s="2" t="s">
        <v>49</v>
      </c>
      <c r="C164" s="11">
        <f aca="true" t="shared" si="42" ref="C164:H164">C165+C166</f>
        <v>232603.82</v>
      </c>
      <c r="D164" s="11">
        <f t="shared" si="42"/>
        <v>177135.9</v>
      </c>
      <c r="E164" s="11">
        <f t="shared" si="42"/>
        <v>187136.65</v>
      </c>
      <c r="F164" s="11">
        <f t="shared" si="42"/>
        <v>596876.37</v>
      </c>
      <c r="G164" s="11" t="e">
        <f t="shared" si="42"/>
        <v>#REF!</v>
      </c>
      <c r="H164" s="11">
        <f t="shared" si="42"/>
        <v>222582.36</v>
      </c>
    </row>
    <row r="165" spans="1:8" ht="28.5" customHeight="1">
      <c r="A165" s="26"/>
      <c r="B165" s="3" t="s">
        <v>85</v>
      </c>
      <c r="C165" s="12">
        <v>232603.82</v>
      </c>
      <c r="D165" s="12">
        <v>152528.06</v>
      </c>
      <c r="E165" s="12">
        <v>187136.65</v>
      </c>
      <c r="F165" s="12">
        <f t="shared" si="34"/>
        <v>572268.53</v>
      </c>
      <c r="G165" s="12" t="e">
        <f>#REF!-F165</f>
        <v>#REF!</v>
      </c>
      <c r="H165" s="12">
        <v>222582.36</v>
      </c>
    </row>
    <row r="166" spans="1:8" ht="45.75" customHeight="1">
      <c r="A166" s="26"/>
      <c r="B166" s="3" t="s">
        <v>88</v>
      </c>
      <c r="C166" s="12">
        <v>0</v>
      </c>
      <c r="D166" s="12">
        <v>24607.84</v>
      </c>
      <c r="E166" s="12">
        <v>0</v>
      </c>
      <c r="F166" s="12">
        <f>C166+D166+E166</f>
        <v>24607.84</v>
      </c>
      <c r="G166" s="12" t="e">
        <f>#REF!-F166</f>
        <v>#REF!</v>
      </c>
      <c r="H166" s="12">
        <v>0</v>
      </c>
    </row>
    <row r="167" spans="1:8" ht="35.25" customHeight="1">
      <c r="A167" s="26"/>
      <c r="B167" s="2" t="s">
        <v>90</v>
      </c>
      <c r="C167" s="11">
        <f aca="true" t="shared" si="43" ref="C167:H167">C168+C169+C170+C171+C172+C173</f>
        <v>0</v>
      </c>
      <c r="D167" s="11">
        <f t="shared" si="43"/>
        <v>602642.47</v>
      </c>
      <c r="E167" s="11">
        <f t="shared" si="43"/>
        <v>0</v>
      </c>
      <c r="F167" s="11">
        <f t="shared" si="43"/>
        <v>602642.47</v>
      </c>
      <c r="G167" s="11" t="e">
        <f t="shared" si="43"/>
        <v>#REF!</v>
      </c>
      <c r="H167" s="11">
        <f t="shared" si="43"/>
        <v>0</v>
      </c>
    </row>
    <row r="168" spans="1:8" ht="28.5" customHeight="1">
      <c r="A168" s="26"/>
      <c r="B168" s="3" t="s">
        <v>85</v>
      </c>
      <c r="C168" s="12">
        <v>0</v>
      </c>
      <c r="D168" s="12">
        <v>602642.47</v>
      </c>
      <c r="E168" s="12">
        <v>0</v>
      </c>
      <c r="F168" s="12">
        <f t="shared" si="34"/>
        <v>602642.47</v>
      </c>
      <c r="G168" s="12" t="e">
        <f>#REF!-F168</f>
        <v>#REF!</v>
      </c>
      <c r="H168" s="12">
        <v>0</v>
      </c>
    </row>
    <row r="169" spans="1:8" ht="48.75" customHeight="1">
      <c r="A169" s="26"/>
      <c r="B169" s="3" t="s">
        <v>86</v>
      </c>
      <c r="C169" s="12">
        <v>0</v>
      </c>
      <c r="D169" s="12">
        <v>0</v>
      </c>
      <c r="E169" s="12">
        <v>0</v>
      </c>
      <c r="F169" s="12">
        <f t="shared" si="34"/>
        <v>0</v>
      </c>
      <c r="G169" s="12" t="e">
        <f>#REF!-F169</f>
        <v>#REF!</v>
      </c>
      <c r="H169" s="12">
        <v>0</v>
      </c>
    </row>
    <row r="170" spans="1:8" ht="34.5" customHeight="1">
      <c r="A170" s="26"/>
      <c r="B170" s="3" t="s">
        <v>91</v>
      </c>
      <c r="C170" s="12">
        <v>0</v>
      </c>
      <c r="D170" s="12">
        <v>0</v>
      </c>
      <c r="E170" s="12">
        <v>0</v>
      </c>
      <c r="F170" s="12">
        <f t="shared" si="34"/>
        <v>0</v>
      </c>
      <c r="G170" s="12" t="e">
        <f>#REF!-F170</f>
        <v>#REF!</v>
      </c>
      <c r="H170" s="12">
        <v>0</v>
      </c>
    </row>
    <row r="171" spans="1:8" ht="33.75" customHeight="1">
      <c r="A171" s="26"/>
      <c r="B171" s="3" t="s">
        <v>87</v>
      </c>
      <c r="C171" s="12">
        <v>0</v>
      </c>
      <c r="D171" s="12">
        <v>0</v>
      </c>
      <c r="E171" s="12">
        <v>0</v>
      </c>
      <c r="F171" s="12">
        <f t="shared" si="34"/>
        <v>0</v>
      </c>
      <c r="G171" s="12" t="e">
        <f>#REF!-F171</f>
        <v>#REF!</v>
      </c>
      <c r="H171" s="12">
        <v>0</v>
      </c>
    </row>
    <row r="172" spans="1:8" ht="28.5" customHeight="1">
      <c r="A172" s="26"/>
      <c r="B172" s="3" t="s">
        <v>92</v>
      </c>
      <c r="C172" s="12">
        <v>0</v>
      </c>
      <c r="D172" s="12">
        <v>0</v>
      </c>
      <c r="E172" s="12">
        <v>0</v>
      </c>
      <c r="F172" s="12">
        <f t="shared" si="34"/>
        <v>0</v>
      </c>
      <c r="G172" s="12" t="e">
        <f>#REF!-F172</f>
        <v>#REF!</v>
      </c>
      <c r="H172" s="12">
        <v>0</v>
      </c>
    </row>
    <row r="173" spans="1:8" ht="44.25" customHeight="1">
      <c r="A173" s="26"/>
      <c r="B173" s="3" t="s">
        <v>88</v>
      </c>
      <c r="C173" s="12">
        <v>0</v>
      </c>
      <c r="D173" s="12">
        <v>0</v>
      </c>
      <c r="E173" s="12">
        <v>0</v>
      </c>
      <c r="F173" s="12">
        <f>C173+D173+E173</f>
        <v>0</v>
      </c>
      <c r="G173" s="12" t="e">
        <f>#REF!-F173</f>
        <v>#REF!</v>
      </c>
      <c r="H173" s="12">
        <v>0</v>
      </c>
    </row>
    <row r="174" spans="1:8" ht="34.5" customHeight="1">
      <c r="A174" s="26"/>
      <c r="B174" s="2" t="s">
        <v>28</v>
      </c>
      <c r="C174" s="11">
        <f aca="true" t="shared" si="44" ref="C174:H174">C175+C176</f>
        <v>29457.25</v>
      </c>
      <c r="D174" s="11">
        <f t="shared" si="44"/>
        <v>24493.39</v>
      </c>
      <c r="E174" s="11">
        <f t="shared" si="44"/>
        <v>25606.28</v>
      </c>
      <c r="F174" s="11">
        <f t="shared" si="44"/>
        <v>79556.91999999998</v>
      </c>
      <c r="G174" s="11" t="e">
        <f t="shared" si="44"/>
        <v>#REF!</v>
      </c>
      <c r="H174" s="11">
        <f t="shared" si="44"/>
        <v>0</v>
      </c>
    </row>
    <row r="175" spans="1:8" ht="28.5" customHeight="1">
      <c r="A175" s="26"/>
      <c r="B175" s="3" t="s">
        <v>85</v>
      </c>
      <c r="C175" s="12">
        <v>27702.35</v>
      </c>
      <c r="D175" s="12">
        <v>24493.39</v>
      </c>
      <c r="E175" s="12">
        <v>25606.28</v>
      </c>
      <c r="F175" s="12">
        <f t="shared" si="34"/>
        <v>77802.01999999999</v>
      </c>
      <c r="G175" s="12" t="e">
        <f>#REF!-F175</f>
        <v>#REF!</v>
      </c>
      <c r="H175" s="12">
        <v>0</v>
      </c>
    </row>
    <row r="176" spans="1:8" ht="45" customHeight="1">
      <c r="A176" s="26"/>
      <c r="B176" s="3" t="s">
        <v>88</v>
      </c>
      <c r="C176" s="12">
        <v>1754.9</v>
      </c>
      <c r="D176" s="12">
        <v>0</v>
      </c>
      <c r="E176" s="12">
        <v>0</v>
      </c>
      <c r="F176" s="12">
        <f>C176+D176+E176</f>
        <v>1754.9</v>
      </c>
      <c r="G176" s="12" t="e">
        <f>#REF!-F176</f>
        <v>#REF!</v>
      </c>
      <c r="H176" s="12">
        <v>0</v>
      </c>
    </row>
    <row r="177" spans="1:8" ht="32.25" customHeight="1">
      <c r="A177" s="26"/>
      <c r="B177" s="2" t="s">
        <v>93</v>
      </c>
      <c r="C177" s="11">
        <f aca="true" t="shared" si="45" ref="C177:H177">C178+C179+C180+C181</f>
        <v>250201.91</v>
      </c>
      <c r="D177" s="11">
        <f t="shared" si="45"/>
        <v>240747.21000000002</v>
      </c>
      <c r="E177" s="11">
        <f t="shared" si="45"/>
        <v>245622.49</v>
      </c>
      <c r="F177" s="11">
        <f t="shared" si="45"/>
        <v>736571.6100000001</v>
      </c>
      <c r="G177" s="11" t="e">
        <f t="shared" si="45"/>
        <v>#REF!</v>
      </c>
      <c r="H177" s="11">
        <f t="shared" si="45"/>
        <v>25462.4</v>
      </c>
    </row>
    <row r="178" spans="1:8" ht="28.5" customHeight="1">
      <c r="A178" s="26"/>
      <c r="B178" s="3" t="s">
        <v>85</v>
      </c>
      <c r="C178" s="12">
        <v>250201.91</v>
      </c>
      <c r="D178" s="12">
        <v>223383.51</v>
      </c>
      <c r="E178" s="12">
        <v>236826.19</v>
      </c>
      <c r="F178" s="12">
        <f>C178+D178+E178</f>
        <v>710411.6100000001</v>
      </c>
      <c r="G178" s="12" t="e">
        <f>#REF!-F178</f>
        <v>#REF!</v>
      </c>
      <c r="H178" s="12">
        <v>0</v>
      </c>
    </row>
    <row r="179" spans="1:8" ht="36.75" customHeight="1">
      <c r="A179" s="26"/>
      <c r="B179" s="3" t="s">
        <v>87</v>
      </c>
      <c r="C179" s="12">
        <v>0</v>
      </c>
      <c r="D179" s="12">
        <v>0</v>
      </c>
      <c r="E179" s="12">
        <v>0</v>
      </c>
      <c r="F179" s="12">
        <f>C179+D179+E179</f>
        <v>0</v>
      </c>
      <c r="G179" s="12" t="e">
        <f>#REF!-F179</f>
        <v>#REF!</v>
      </c>
      <c r="H179" s="12">
        <v>0</v>
      </c>
    </row>
    <row r="180" spans="1:8" ht="28.5" customHeight="1">
      <c r="A180" s="26"/>
      <c r="B180" s="3" t="s">
        <v>92</v>
      </c>
      <c r="C180" s="12">
        <v>0</v>
      </c>
      <c r="D180" s="12">
        <v>0</v>
      </c>
      <c r="E180" s="12">
        <v>0</v>
      </c>
      <c r="F180" s="12">
        <f>C180+D180+E180</f>
        <v>0</v>
      </c>
      <c r="G180" s="12" t="e">
        <f>#REF!-F180</f>
        <v>#REF!</v>
      </c>
      <c r="H180" s="12">
        <v>0</v>
      </c>
    </row>
    <row r="181" spans="1:8" ht="32.25" customHeight="1">
      <c r="A181" s="26"/>
      <c r="B181" s="3" t="s">
        <v>88</v>
      </c>
      <c r="C181" s="12">
        <v>0</v>
      </c>
      <c r="D181" s="12">
        <v>17363.7</v>
      </c>
      <c r="E181" s="12">
        <v>8796.3</v>
      </c>
      <c r="F181" s="12">
        <f>C181+D181+E181</f>
        <v>26160</v>
      </c>
      <c r="G181" s="12" t="e">
        <f>#REF!-F181</f>
        <v>#REF!</v>
      </c>
      <c r="H181" s="12">
        <v>25462.4</v>
      </c>
    </row>
    <row r="182" spans="1:8" ht="33" customHeight="1">
      <c r="A182" s="26"/>
      <c r="B182" s="2" t="s">
        <v>24</v>
      </c>
      <c r="C182" s="11">
        <f aca="true" t="shared" si="46" ref="C182:H182">C183+C185+C184+C186+C187</f>
        <v>181871.95</v>
      </c>
      <c r="D182" s="11">
        <f t="shared" si="46"/>
        <v>262732.51</v>
      </c>
      <c r="E182" s="11">
        <f t="shared" si="46"/>
        <v>224241.77</v>
      </c>
      <c r="F182" s="11">
        <f t="shared" si="46"/>
        <v>668846.23</v>
      </c>
      <c r="G182" s="11" t="e">
        <f t="shared" si="46"/>
        <v>#REF!</v>
      </c>
      <c r="H182" s="11">
        <f t="shared" si="46"/>
        <v>125780.55</v>
      </c>
    </row>
    <row r="183" spans="1:8" ht="28.5" customHeight="1">
      <c r="A183" s="26"/>
      <c r="B183" s="3" t="s">
        <v>85</v>
      </c>
      <c r="C183" s="12">
        <v>181871.95</v>
      </c>
      <c r="D183" s="12">
        <v>262732.51</v>
      </c>
      <c r="E183" s="12">
        <v>222126.74</v>
      </c>
      <c r="F183" s="12">
        <f>C183+D183+E183</f>
        <v>666731.2</v>
      </c>
      <c r="G183" s="12" t="e">
        <f>#REF!-F183</f>
        <v>#REF!</v>
      </c>
      <c r="H183" s="12">
        <v>125780.55</v>
      </c>
    </row>
    <row r="184" spans="1:8" ht="32.25" customHeight="1">
      <c r="A184" s="26"/>
      <c r="B184" s="3" t="s">
        <v>86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12">
        <v>0</v>
      </c>
    </row>
    <row r="185" spans="1:8" ht="37.5" customHeight="1">
      <c r="A185" s="26"/>
      <c r="B185" s="3" t="s">
        <v>87</v>
      </c>
      <c r="C185" s="12">
        <v>0</v>
      </c>
      <c r="D185" s="12">
        <v>0</v>
      </c>
      <c r="E185" s="12">
        <v>0</v>
      </c>
      <c r="F185" s="12">
        <f>C185+D185+E185</f>
        <v>0</v>
      </c>
      <c r="G185" s="12" t="e">
        <f>#REF!-F185</f>
        <v>#REF!</v>
      </c>
      <c r="H185" s="12">
        <v>0</v>
      </c>
    </row>
    <row r="186" spans="1:8" ht="28.5" customHeight="1">
      <c r="A186" s="26"/>
      <c r="B186" s="3" t="s">
        <v>92</v>
      </c>
      <c r="C186" s="12">
        <v>0</v>
      </c>
      <c r="D186" s="12">
        <v>0</v>
      </c>
      <c r="E186" s="12">
        <v>0</v>
      </c>
      <c r="F186" s="12">
        <f>C186+D186+E186</f>
        <v>0</v>
      </c>
      <c r="G186" s="12" t="e">
        <f>#REF!-F186</f>
        <v>#REF!</v>
      </c>
      <c r="H186" s="12">
        <v>0</v>
      </c>
    </row>
    <row r="187" spans="1:8" ht="52.5" customHeight="1">
      <c r="A187" s="26"/>
      <c r="B187" s="3" t="s">
        <v>88</v>
      </c>
      <c r="C187" s="12">
        <v>0</v>
      </c>
      <c r="D187" s="12">
        <v>0</v>
      </c>
      <c r="E187" s="12">
        <v>2115.03</v>
      </c>
      <c r="F187" s="12">
        <f>C187+D187+E187</f>
        <v>2115.03</v>
      </c>
      <c r="G187" s="12" t="e">
        <f>#REF!-F187</f>
        <v>#REF!</v>
      </c>
      <c r="H187" s="12">
        <v>0</v>
      </c>
    </row>
    <row r="188" spans="1:8" ht="32.25" customHeight="1">
      <c r="A188" s="26"/>
      <c r="B188" s="2" t="s">
        <v>25</v>
      </c>
      <c r="C188" s="11">
        <f aca="true" t="shared" si="47" ref="C188:H188">C189+C190+C191</f>
        <v>214070.13</v>
      </c>
      <c r="D188" s="11">
        <f t="shared" si="47"/>
        <v>142711.5</v>
      </c>
      <c r="E188" s="11">
        <f t="shared" si="47"/>
        <v>179091.36</v>
      </c>
      <c r="F188" s="11">
        <f t="shared" si="47"/>
        <v>535872.99</v>
      </c>
      <c r="G188" s="11" t="e">
        <f t="shared" si="47"/>
        <v>#REF!</v>
      </c>
      <c r="H188" s="11">
        <f t="shared" si="47"/>
        <v>0</v>
      </c>
    </row>
    <row r="189" spans="1:8" ht="28.5" customHeight="1">
      <c r="A189" s="26"/>
      <c r="B189" s="3" t="s">
        <v>85</v>
      </c>
      <c r="C189" s="12">
        <v>214070.13</v>
      </c>
      <c r="D189" s="12">
        <v>142711.5</v>
      </c>
      <c r="E189" s="12">
        <v>179091.36</v>
      </c>
      <c r="F189" s="12">
        <f>C189+D189+E189</f>
        <v>535872.99</v>
      </c>
      <c r="G189" s="12" t="e">
        <f>#REF!-F189</f>
        <v>#REF!</v>
      </c>
      <c r="H189" s="12">
        <v>0</v>
      </c>
    </row>
    <row r="190" spans="1:8" ht="49.5" customHeight="1">
      <c r="A190" s="26"/>
      <c r="B190" s="3" t="s">
        <v>88</v>
      </c>
      <c r="C190" s="12">
        <v>0</v>
      </c>
      <c r="D190" s="12">
        <v>0</v>
      </c>
      <c r="E190" s="12">
        <v>0</v>
      </c>
      <c r="F190" s="12">
        <f>C190+D190+E190</f>
        <v>0</v>
      </c>
      <c r="G190" s="12" t="e">
        <f>#REF!-F190</f>
        <v>#REF!</v>
      </c>
      <c r="H190" s="12">
        <v>0</v>
      </c>
    </row>
    <row r="191" spans="1:8" ht="49.5" customHeight="1">
      <c r="A191" s="26"/>
      <c r="B191" s="3" t="s">
        <v>86</v>
      </c>
      <c r="C191" s="12">
        <v>0</v>
      </c>
      <c r="D191" s="12">
        <v>0</v>
      </c>
      <c r="E191" s="12">
        <v>0</v>
      </c>
      <c r="F191" s="12">
        <f>C191+D191+E191</f>
        <v>0</v>
      </c>
      <c r="G191" s="12" t="e">
        <f>#REF!-F191</f>
        <v>#REF!</v>
      </c>
      <c r="H191" s="12">
        <v>0</v>
      </c>
    </row>
    <row r="192" spans="1:8" ht="31.5" customHeight="1">
      <c r="A192" s="26"/>
      <c r="B192" s="2" t="s">
        <v>30</v>
      </c>
      <c r="C192" s="11">
        <f aca="true" t="shared" si="48" ref="C192:H192">C193+C194+C195+C196</f>
        <v>0</v>
      </c>
      <c r="D192" s="11">
        <f t="shared" si="48"/>
        <v>0</v>
      </c>
      <c r="E192" s="11">
        <f t="shared" si="48"/>
        <v>10900</v>
      </c>
      <c r="F192" s="11">
        <f t="shared" si="48"/>
        <v>10900</v>
      </c>
      <c r="G192" s="11" t="e">
        <f t="shared" si="48"/>
        <v>#REF!</v>
      </c>
      <c r="H192" s="11">
        <f t="shared" si="48"/>
        <v>0</v>
      </c>
    </row>
    <row r="193" spans="1:8" ht="28.5" customHeight="1">
      <c r="A193" s="26"/>
      <c r="B193" s="3" t="s">
        <v>94</v>
      </c>
      <c r="C193" s="12">
        <v>0</v>
      </c>
      <c r="D193" s="12">
        <v>0</v>
      </c>
      <c r="E193" s="12">
        <v>0</v>
      </c>
      <c r="F193" s="12">
        <f>C193+D193+E193</f>
        <v>0</v>
      </c>
      <c r="G193" s="12" t="e">
        <f>#REF!-F193</f>
        <v>#REF!</v>
      </c>
      <c r="H193" s="12">
        <v>0</v>
      </c>
    </row>
    <row r="194" spans="1:8" ht="46.5" customHeight="1">
      <c r="A194" s="26"/>
      <c r="B194" s="3" t="s">
        <v>95</v>
      </c>
      <c r="C194" s="12">
        <v>0</v>
      </c>
      <c r="D194" s="12">
        <v>0</v>
      </c>
      <c r="E194" s="12">
        <v>0</v>
      </c>
      <c r="F194" s="12">
        <f>C194+D194+E194</f>
        <v>0</v>
      </c>
      <c r="G194" s="12" t="e">
        <f>#REF!-F194</f>
        <v>#REF!</v>
      </c>
      <c r="H194" s="12">
        <v>0</v>
      </c>
    </row>
    <row r="195" spans="1:8" ht="32.25" customHeight="1">
      <c r="A195" s="26"/>
      <c r="B195" s="3" t="s">
        <v>91</v>
      </c>
      <c r="C195" s="12">
        <v>0</v>
      </c>
      <c r="D195" s="12">
        <v>0</v>
      </c>
      <c r="E195" s="12">
        <v>10900</v>
      </c>
      <c r="F195" s="12">
        <f>C195+D195+E195</f>
        <v>10900</v>
      </c>
      <c r="G195" s="12" t="e">
        <f>#REF!-F195</f>
        <v>#REF!</v>
      </c>
      <c r="H195" s="12">
        <v>0</v>
      </c>
    </row>
    <row r="196" spans="1:8" ht="32.25" customHeight="1">
      <c r="A196" s="26"/>
      <c r="B196" s="3" t="s">
        <v>96</v>
      </c>
      <c r="C196" s="12">
        <v>0</v>
      </c>
      <c r="D196" s="12">
        <v>0</v>
      </c>
      <c r="E196" s="12">
        <v>0</v>
      </c>
      <c r="F196" s="12">
        <f>C196+D196+E196</f>
        <v>0</v>
      </c>
      <c r="G196" s="12" t="e">
        <f>#REF!-F196</f>
        <v>#REF!</v>
      </c>
      <c r="H196" s="12">
        <v>0</v>
      </c>
    </row>
    <row r="197" spans="1:8" ht="33.75" customHeight="1">
      <c r="A197" s="26"/>
      <c r="B197" s="2" t="s">
        <v>42</v>
      </c>
      <c r="C197" s="11">
        <f aca="true" t="shared" si="49" ref="C197:H197">C199+C200+C201+C198</f>
        <v>0</v>
      </c>
      <c r="D197" s="11">
        <f t="shared" si="49"/>
        <v>14600.01</v>
      </c>
      <c r="E197" s="11">
        <f t="shared" si="49"/>
        <v>0</v>
      </c>
      <c r="F197" s="11">
        <f t="shared" si="49"/>
        <v>14600.01</v>
      </c>
      <c r="G197" s="11" t="e">
        <f t="shared" si="49"/>
        <v>#REF!</v>
      </c>
      <c r="H197" s="11">
        <f t="shared" si="49"/>
        <v>0</v>
      </c>
    </row>
    <row r="198" spans="1:8" ht="35.25" customHeight="1">
      <c r="A198" s="26"/>
      <c r="B198" s="3" t="s">
        <v>94</v>
      </c>
      <c r="C198" s="12">
        <v>0</v>
      </c>
      <c r="D198" s="12">
        <v>0</v>
      </c>
      <c r="E198" s="12">
        <v>0</v>
      </c>
      <c r="F198" s="12">
        <f>C198+D198+E198</f>
        <v>0</v>
      </c>
      <c r="G198" s="12" t="e">
        <f>#REF!-F198</f>
        <v>#REF!</v>
      </c>
      <c r="H198" s="12">
        <v>0</v>
      </c>
    </row>
    <row r="199" spans="1:8" ht="53.25" customHeight="1">
      <c r="A199" s="26"/>
      <c r="B199" s="3" t="s">
        <v>95</v>
      </c>
      <c r="C199" s="12">
        <v>0</v>
      </c>
      <c r="D199" s="12">
        <v>0</v>
      </c>
      <c r="E199" s="12">
        <v>0</v>
      </c>
      <c r="F199" s="12">
        <f>C199+D199+E199</f>
        <v>0</v>
      </c>
      <c r="G199" s="12" t="e">
        <f>#REF!-F199</f>
        <v>#REF!</v>
      </c>
      <c r="H199" s="12">
        <v>0</v>
      </c>
    </row>
    <row r="200" spans="1:8" ht="33" customHeight="1">
      <c r="A200" s="26"/>
      <c r="B200" s="3" t="s">
        <v>91</v>
      </c>
      <c r="C200" s="12">
        <v>0</v>
      </c>
      <c r="D200" s="12">
        <v>14600.01</v>
      </c>
      <c r="E200" s="12">
        <v>0</v>
      </c>
      <c r="F200" s="12">
        <f>C200+D200+E200</f>
        <v>14600.01</v>
      </c>
      <c r="G200" s="12" t="e">
        <f>#REF!-F200</f>
        <v>#REF!</v>
      </c>
      <c r="H200" s="12">
        <v>0</v>
      </c>
    </row>
    <row r="201" spans="1:8" ht="45" customHeight="1">
      <c r="A201" s="26"/>
      <c r="B201" s="3" t="s">
        <v>96</v>
      </c>
      <c r="C201" s="12">
        <v>0</v>
      </c>
      <c r="D201" s="12">
        <v>0</v>
      </c>
      <c r="E201" s="12">
        <v>0</v>
      </c>
      <c r="F201" s="12">
        <f>C201+D201+E201</f>
        <v>0</v>
      </c>
      <c r="G201" s="12" t="e">
        <f>#REF!-F201</f>
        <v>#REF!</v>
      </c>
      <c r="H201" s="12">
        <v>0</v>
      </c>
    </row>
    <row r="202" spans="1:8" ht="28.5" customHeight="1">
      <c r="A202" s="26"/>
      <c r="B202" s="2" t="s">
        <v>50</v>
      </c>
      <c r="C202" s="11">
        <f aca="true" t="shared" si="50" ref="C202:H202">C203</f>
        <v>31920.06</v>
      </c>
      <c r="D202" s="11">
        <f t="shared" si="50"/>
        <v>23795.79</v>
      </c>
      <c r="E202" s="11">
        <f t="shared" si="50"/>
        <v>28041.34</v>
      </c>
      <c r="F202" s="11">
        <f t="shared" si="50"/>
        <v>83757.19</v>
      </c>
      <c r="G202" s="11" t="e">
        <f t="shared" si="50"/>
        <v>#REF!</v>
      </c>
      <c r="H202" s="11">
        <f t="shared" si="50"/>
        <v>7120</v>
      </c>
    </row>
    <row r="203" spans="1:8" ht="28.5" customHeight="1">
      <c r="A203" s="26"/>
      <c r="B203" s="3" t="s">
        <v>85</v>
      </c>
      <c r="C203" s="12">
        <v>31920.06</v>
      </c>
      <c r="D203" s="12">
        <v>23795.79</v>
      </c>
      <c r="E203" s="12">
        <v>28041.34</v>
      </c>
      <c r="F203" s="12">
        <f>C203+D203+E203</f>
        <v>83757.19</v>
      </c>
      <c r="G203" s="12" t="e">
        <f>#REF!-F203</f>
        <v>#REF!</v>
      </c>
      <c r="H203" s="12">
        <v>7120</v>
      </c>
    </row>
    <row r="204" spans="1:8" ht="28.5" customHeight="1">
      <c r="A204" s="26"/>
      <c r="B204" s="2" t="s">
        <v>35</v>
      </c>
      <c r="C204" s="10">
        <f aca="true" t="shared" si="51" ref="C204:H204">C205</f>
        <v>9950</v>
      </c>
      <c r="D204" s="10">
        <f t="shared" si="51"/>
        <v>33395.6</v>
      </c>
      <c r="E204" s="10">
        <f t="shared" si="51"/>
        <v>42384.65</v>
      </c>
      <c r="F204" s="10">
        <f t="shared" si="51"/>
        <v>85730.25</v>
      </c>
      <c r="G204" s="10" t="e">
        <f t="shared" si="51"/>
        <v>#REF!</v>
      </c>
      <c r="H204" s="10">
        <f t="shared" si="51"/>
        <v>40442.27</v>
      </c>
    </row>
    <row r="205" spans="1:8" ht="28.5" customHeight="1">
      <c r="A205" s="26"/>
      <c r="B205" s="3" t="s">
        <v>85</v>
      </c>
      <c r="C205" s="12">
        <v>9950</v>
      </c>
      <c r="D205" s="17">
        <v>33395.6</v>
      </c>
      <c r="E205" s="12">
        <v>42384.65</v>
      </c>
      <c r="F205" s="12">
        <f>C205+D205+E205</f>
        <v>85730.25</v>
      </c>
      <c r="G205" s="12" t="e">
        <f>#REF!-F205</f>
        <v>#REF!</v>
      </c>
      <c r="H205" s="12">
        <v>40442.27</v>
      </c>
    </row>
    <row r="206" spans="1:8" ht="28.5" customHeight="1">
      <c r="A206" s="26"/>
      <c r="B206" s="2" t="s">
        <v>37</v>
      </c>
      <c r="C206" s="11">
        <f aca="true" t="shared" si="52" ref="C206:H206">C207+C208</f>
        <v>0</v>
      </c>
      <c r="D206" s="11">
        <f t="shared" si="52"/>
        <v>0</v>
      </c>
      <c r="E206" s="11">
        <f t="shared" si="52"/>
        <v>8850.79</v>
      </c>
      <c r="F206" s="11">
        <f t="shared" si="52"/>
        <v>8850.79</v>
      </c>
      <c r="G206" s="11" t="e">
        <f t="shared" si="52"/>
        <v>#REF!</v>
      </c>
      <c r="H206" s="11">
        <f t="shared" si="52"/>
        <v>0</v>
      </c>
    </row>
    <row r="207" spans="1:8" ht="28.5" customHeight="1">
      <c r="A207" s="26"/>
      <c r="B207" s="3" t="s">
        <v>85</v>
      </c>
      <c r="C207" s="12">
        <v>0</v>
      </c>
      <c r="D207" s="12">
        <v>0</v>
      </c>
      <c r="E207" s="12">
        <v>8850.79</v>
      </c>
      <c r="F207" s="12">
        <f>C207+D207+E207</f>
        <v>8850.79</v>
      </c>
      <c r="G207" s="12" t="e">
        <f>#REF!-F207</f>
        <v>#REF!</v>
      </c>
      <c r="H207" s="12">
        <v>0</v>
      </c>
    </row>
    <row r="208" spans="1:8" ht="31.5" customHeight="1">
      <c r="A208" s="26"/>
      <c r="B208" s="3" t="s">
        <v>88</v>
      </c>
      <c r="C208" s="12">
        <v>0</v>
      </c>
      <c r="D208" s="12">
        <v>0</v>
      </c>
      <c r="E208" s="12">
        <v>0</v>
      </c>
      <c r="F208" s="12">
        <f>C208+D208+E208</f>
        <v>0</v>
      </c>
      <c r="G208" s="12" t="e">
        <f>#REF!-F208</f>
        <v>#REF!</v>
      </c>
      <c r="H208" s="12">
        <v>0</v>
      </c>
    </row>
    <row r="209" spans="1:8" ht="28.5" customHeight="1">
      <c r="A209" s="26"/>
      <c r="B209" s="2" t="s">
        <v>34</v>
      </c>
      <c r="C209" s="11">
        <f aca="true" t="shared" si="53" ref="C209:H209">C210</f>
        <v>4500</v>
      </c>
      <c r="D209" s="11">
        <f t="shared" si="53"/>
        <v>11596.52</v>
      </c>
      <c r="E209" s="11">
        <f t="shared" si="53"/>
        <v>112586.47</v>
      </c>
      <c r="F209" s="11">
        <f t="shared" si="53"/>
        <v>128682.99</v>
      </c>
      <c r="G209" s="11" t="e">
        <f t="shared" si="53"/>
        <v>#REF!</v>
      </c>
      <c r="H209" s="11">
        <f t="shared" si="53"/>
        <v>127544.9</v>
      </c>
    </row>
    <row r="210" spans="1:8" ht="28.5" customHeight="1">
      <c r="A210" s="26"/>
      <c r="B210" s="3" t="s">
        <v>85</v>
      </c>
      <c r="C210" s="12">
        <v>4500</v>
      </c>
      <c r="D210" s="12">
        <v>11596.52</v>
      </c>
      <c r="E210" s="23">
        <v>112586.47</v>
      </c>
      <c r="F210" s="12">
        <f>C210+D210+E210</f>
        <v>128682.99</v>
      </c>
      <c r="G210" s="24" t="e">
        <f>#REF!-F210</f>
        <v>#REF!</v>
      </c>
      <c r="H210" s="12">
        <v>127544.9</v>
      </c>
    </row>
    <row r="211" spans="1:8" ht="33.75" customHeight="1">
      <c r="A211" s="26"/>
      <c r="B211" s="2" t="s">
        <v>97</v>
      </c>
      <c r="C211" s="11">
        <f aca="true" t="shared" si="54" ref="C211:H211">C212+C213</f>
        <v>116467.23999999999</v>
      </c>
      <c r="D211" s="11">
        <f t="shared" si="54"/>
        <v>92736.26999999999</v>
      </c>
      <c r="E211" s="11">
        <f t="shared" si="54"/>
        <v>350193.36</v>
      </c>
      <c r="F211" s="11">
        <f t="shared" si="54"/>
        <v>559396.87</v>
      </c>
      <c r="G211" s="11" t="e">
        <f t="shared" si="54"/>
        <v>#REF!</v>
      </c>
      <c r="H211" s="11">
        <f t="shared" si="54"/>
        <v>193196.2</v>
      </c>
    </row>
    <row r="212" spans="1:8" ht="28.5" customHeight="1">
      <c r="A212" s="26"/>
      <c r="B212" s="3" t="s">
        <v>85</v>
      </c>
      <c r="C212" s="12">
        <v>100367.67</v>
      </c>
      <c r="D212" s="12">
        <v>89510.62</v>
      </c>
      <c r="E212" s="12">
        <v>339615.66</v>
      </c>
      <c r="F212" s="12">
        <f>C212+D212+E212</f>
        <v>529493.95</v>
      </c>
      <c r="G212" s="12" t="e">
        <f>#REF!-F212</f>
        <v>#REF!</v>
      </c>
      <c r="H212" s="12">
        <v>156078.41</v>
      </c>
    </row>
    <row r="213" spans="1:8" ht="48.75" customHeight="1">
      <c r="A213" s="26"/>
      <c r="B213" s="3" t="s">
        <v>88</v>
      </c>
      <c r="C213" s="12">
        <v>16099.57</v>
      </c>
      <c r="D213" s="12">
        <v>3225.65</v>
      </c>
      <c r="E213" s="12">
        <v>10577.7</v>
      </c>
      <c r="F213" s="12">
        <f>C213+D213+E213</f>
        <v>29902.920000000002</v>
      </c>
      <c r="G213" s="12" t="e">
        <f>#REF!-F213</f>
        <v>#REF!</v>
      </c>
      <c r="H213" s="12">
        <v>37117.79</v>
      </c>
    </row>
    <row r="214" spans="1:8" ht="28.5" customHeight="1">
      <c r="A214" s="26"/>
      <c r="B214" s="2" t="s">
        <v>8</v>
      </c>
      <c r="C214" s="11">
        <f aca="true" t="shared" si="55" ref="C214:H214">C204+C202+C197+C192+C188+C182+C177+C174+C167+C164+C160+C155+C209+C206+C211</f>
        <v>1350207.08</v>
      </c>
      <c r="D214" s="11">
        <f t="shared" si="55"/>
        <v>1776947.9</v>
      </c>
      <c r="E214" s="11">
        <f t="shared" si="55"/>
        <v>1636861.9300000002</v>
      </c>
      <c r="F214" s="11">
        <f t="shared" si="55"/>
        <v>4764016.91</v>
      </c>
      <c r="G214" s="24" t="e">
        <f t="shared" si="55"/>
        <v>#REF!</v>
      </c>
      <c r="H214" s="11">
        <f t="shared" si="55"/>
        <v>742128.6799999999</v>
      </c>
    </row>
    <row r="215" spans="1:8" ht="35.25" customHeight="1">
      <c r="A215" s="33" t="s">
        <v>98</v>
      </c>
      <c r="B215" s="3" t="s">
        <v>17</v>
      </c>
      <c r="C215" s="12">
        <v>0</v>
      </c>
      <c r="D215" s="12">
        <v>0</v>
      </c>
      <c r="E215" s="12">
        <v>0</v>
      </c>
      <c r="F215" s="12">
        <f>C215+D215+E215</f>
        <v>0</v>
      </c>
      <c r="G215" s="12" t="e">
        <f>#REF!-F215</f>
        <v>#REF!</v>
      </c>
      <c r="H215" s="12">
        <v>6991.25</v>
      </c>
    </row>
    <row r="216" spans="1:8" ht="28.5" customHeight="1">
      <c r="A216" s="34"/>
      <c r="B216" s="3" t="s">
        <v>48</v>
      </c>
      <c r="C216" s="12">
        <v>0</v>
      </c>
      <c r="D216" s="12">
        <v>0</v>
      </c>
      <c r="E216" s="12">
        <v>0</v>
      </c>
      <c r="F216" s="12">
        <f>C216+D216+E216</f>
        <v>0</v>
      </c>
      <c r="G216" s="12" t="e">
        <f>#REF!-F216</f>
        <v>#REF!</v>
      </c>
      <c r="H216" s="12">
        <v>41590.5</v>
      </c>
    </row>
    <row r="217" spans="1:8" ht="43.5" customHeight="1">
      <c r="A217" s="34"/>
      <c r="B217" s="2" t="s">
        <v>8</v>
      </c>
      <c r="C217" s="11">
        <f aca="true" t="shared" si="56" ref="C217:H217">C216+C215</f>
        <v>0</v>
      </c>
      <c r="D217" s="11">
        <f t="shared" si="56"/>
        <v>0</v>
      </c>
      <c r="E217" s="11">
        <f t="shared" si="56"/>
        <v>0</v>
      </c>
      <c r="F217" s="11">
        <f t="shared" si="56"/>
        <v>0</v>
      </c>
      <c r="G217" s="11" t="e">
        <f t="shared" si="56"/>
        <v>#REF!</v>
      </c>
      <c r="H217" s="11">
        <f t="shared" si="56"/>
        <v>48581.75</v>
      </c>
    </row>
    <row r="218" spans="1:8" ht="34.5" customHeight="1">
      <c r="A218" s="33" t="s">
        <v>99</v>
      </c>
      <c r="B218" s="2" t="s">
        <v>24</v>
      </c>
      <c r="C218" s="12">
        <v>0</v>
      </c>
      <c r="D218" s="12">
        <v>0</v>
      </c>
      <c r="E218" s="12">
        <v>3581.9</v>
      </c>
      <c r="F218" s="12">
        <f>C218+D218+E218</f>
        <v>3581.9</v>
      </c>
      <c r="G218" s="12" t="e">
        <f>#REF!-F218</f>
        <v>#REF!</v>
      </c>
      <c r="H218" s="12">
        <v>33908.72</v>
      </c>
    </row>
    <row r="219" spans="1:8" ht="51.75" customHeight="1">
      <c r="A219" s="34"/>
      <c r="B219" s="2" t="s">
        <v>8</v>
      </c>
      <c r="C219" s="11">
        <f aca="true" t="shared" si="57" ref="C219:H219">C218</f>
        <v>0</v>
      </c>
      <c r="D219" s="11">
        <f t="shared" si="57"/>
        <v>0</v>
      </c>
      <c r="E219" s="11">
        <f t="shared" si="57"/>
        <v>3581.9</v>
      </c>
      <c r="F219" s="11">
        <f t="shared" si="57"/>
        <v>3581.9</v>
      </c>
      <c r="G219" s="11" t="e">
        <f t="shared" si="57"/>
        <v>#REF!</v>
      </c>
      <c r="H219" s="11">
        <f t="shared" si="57"/>
        <v>33908.72</v>
      </c>
    </row>
    <row r="220" spans="1:8" ht="42" customHeight="1">
      <c r="A220" s="27" t="s">
        <v>100</v>
      </c>
      <c r="B220" s="3" t="s">
        <v>30</v>
      </c>
      <c r="C220" s="12">
        <v>0</v>
      </c>
      <c r="D220" s="12">
        <v>0</v>
      </c>
      <c r="E220" s="12">
        <v>0</v>
      </c>
      <c r="F220" s="12">
        <f>C220+D220+E220</f>
        <v>0</v>
      </c>
      <c r="G220" s="12" t="e">
        <f>#REF!-F220</f>
        <v>#REF!</v>
      </c>
      <c r="H220" s="12">
        <v>0</v>
      </c>
    </row>
    <row r="221" spans="1:8" ht="36" customHeight="1">
      <c r="A221" s="36"/>
      <c r="B221" s="3" t="s">
        <v>42</v>
      </c>
      <c r="C221" s="12">
        <v>0</v>
      </c>
      <c r="D221" s="12">
        <v>0</v>
      </c>
      <c r="E221" s="12">
        <v>0</v>
      </c>
      <c r="F221" s="12">
        <f>C221+D221+E221</f>
        <v>0</v>
      </c>
      <c r="G221" s="12" t="e">
        <f>#REF!-F221</f>
        <v>#REF!</v>
      </c>
      <c r="H221" s="12">
        <v>0</v>
      </c>
    </row>
    <row r="222" spans="1:8" ht="42" customHeight="1">
      <c r="A222" s="37"/>
      <c r="B222" s="2" t="s">
        <v>8</v>
      </c>
      <c r="C222" s="11">
        <f aca="true" t="shared" si="58" ref="C222:H222">C221+C220</f>
        <v>0</v>
      </c>
      <c r="D222" s="11">
        <f t="shared" si="58"/>
        <v>0</v>
      </c>
      <c r="E222" s="11">
        <f t="shared" si="58"/>
        <v>0</v>
      </c>
      <c r="F222" s="11">
        <f t="shared" si="58"/>
        <v>0</v>
      </c>
      <c r="G222" s="11" t="e">
        <f t="shared" si="58"/>
        <v>#REF!</v>
      </c>
      <c r="H222" s="11">
        <f t="shared" si="58"/>
        <v>0</v>
      </c>
    </row>
    <row r="223" spans="1:8" ht="37.5" customHeight="1">
      <c r="A223" s="30" t="s">
        <v>101</v>
      </c>
      <c r="B223" s="2" t="s">
        <v>46</v>
      </c>
      <c r="C223" s="11">
        <f aca="true" t="shared" si="59" ref="C223:H223">C224+C225+C226+C227+C228+C229+C230+C231+C232+C233+C234</f>
        <v>8611</v>
      </c>
      <c r="D223" s="11">
        <f t="shared" si="59"/>
        <v>1708281.22</v>
      </c>
      <c r="E223" s="11">
        <f t="shared" si="59"/>
        <v>1548317.15</v>
      </c>
      <c r="F223" s="11">
        <f t="shared" si="59"/>
        <v>3265209.37</v>
      </c>
      <c r="G223" s="11" t="e">
        <f t="shared" si="59"/>
        <v>#REF!</v>
      </c>
      <c r="H223" s="11">
        <f t="shared" si="59"/>
        <v>992073.04</v>
      </c>
    </row>
    <row r="224" spans="1:8" ht="28.5" customHeight="1">
      <c r="A224" s="31"/>
      <c r="B224" s="3" t="s">
        <v>102</v>
      </c>
      <c r="C224" s="12">
        <v>0</v>
      </c>
      <c r="D224" s="12">
        <v>422738.6</v>
      </c>
      <c r="E224" s="12">
        <v>227776.18</v>
      </c>
      <c r="F224" s="12">
        <f aca="true" t="shared" si="60" ref="F224:F233">C224+D224+E224</f>
        <v>650514.78</v>
      </c>
      <c r="G224" s="12" t="e">
        <f>#REF!-F224</f>
        <v>#REF!</v>
      </c>
      <c r="H224" s="12">
        <v>1005.55</v>
      </c>
    </row>
    <row r="225" spans="1:8" ht="30.75" customHeight="1">
      <c r="A225" s="31"/>
      <c r="B225" s="3" t="s">
        <v>103</v>
      </c>
      <c r="C225" s="12">
        <v>0</v>
      </c>
      <c r="D225" s="12">
        <v>0</v>
      </c>
      <c r="E225" s="12">
        <v>0</v>
      </c>
      <c r="F225" s="12">
        <f t="shared" si="60"/>
        <v>0</v>
      </c>
      <c r="G225" s="12" t="e">
        <f>#REF!-F225</f>
        <v>#REF!</v>
      </c>
      <c r="H225" s="12">
        <v>0</v>
      </c>
    </row>
    <row r="226" spans="1:8" ht="30.75" customHeight="1">
      <c r="A226" s="31"/>
      <c r="B226" s="3" t="s">
        <v>104</v>
      </c>
      <c r="C226" s="12">
        <v>0</v>
      </c>
      <c r="D226" s="18">
        <v>202932.49</v>
      </c>
      <c r="E226" s="12">
        <v>102043.81</v>
      </c>
      <c r="F226" s="12">
        <f t="shared" si="60"/>
        <v>304976.3</v>
      </c>
      <c r="G226" s="12" t="e">
        <f>#REF!-F226</f>
        <v>#REF!</v>
      </c>
      <c r="H226" s="12">
        <v>130505.7</v>
      </c>
    </row>
    <row r="227" spans="1:8" ht="30.75" customHeight="1">
      <c r="A227" s="31"/>
      <c r="B227" s="3" t="s">
        <v>105</v>
      </c>
      <c r="C227" s="12">
        <v>0</v>
      </c>
      <c r="D227" s="12">
        <v>0</v>
      </c>
      <c r="E227" s="12">
        <v>159576</v>
      </c>
      <c r="F227" s="12">
        <f t="shared" si="60"/>
        <v>159576</v>
      </c>
      <c r="G227" s="12" t="e">
        <f>#REF!-F227</f>
        <v>#REF!</v>
      </c>
      <c r="H227" s="12">
        <v>0</v>
      </c>
    </row>
    <row r="228" spans="1:8" ht="30.75" customHeight="1">
      <c r="A228" s="31"/>
      <c r="B228" s="3" t="s">
        <v>106</v>
      </c>
      <c r="C228" s="12">
        <v>0</v>
      </c>
      <c r="D228" s="12">
        <v>0</v>
      </c>
      <c r="E228" s="12">
        <v>0</v>
      </c>
      <c r="F228" s="12">
        <f t="shared" si="60"/>
        <v>0</v>
      </c>
      <c r="G228" s="12" t="e">
        <f>#REF!-F228</f>
        <v>#REF!</v>
      </c>
      <c r="H228" s="12">
        <v>0</v>
      </c>
    </row>
    <row r="229" spans="1:8" ht="51.75" customHeight="1">
      <c r="A229" s="31"/>
      <c r="B229" s="3" t="s">
        <v>107</v>
      </c>
      <c r="C229" s="12">
        <v>0</v>
      </c>
      <c r="D229" s="18">
        <v>293.88</v>
      </c>
      <c r="E229" s="12">
        <v>527902.54</v>
      </c>
      <c r="F229" s="12">
        <f t="shared" si="60"/>
        <v>528196.42</v>
      </c>
      <c r="G229" s="12" t="e">
        <f>#REF!-F229</f>
        <v>#REF!</v>
      </c>
      <c r="H229" s="12">
        <v>844263.36</v>
      </c>
    </row>
    <row r="230" spans="1:8" ht="30.75" customHeight="1">
      <c r="A230" s="31"/>
      <c r="B230" s="3" t="s">
        <v>108</v>
      </c>
      <c r="C230" s="12">
        <v>0</v>
      </c>
      <c r="D230" s="18">
        <v>26321.75</v>
      </c>
      <c r="E230" s="12">
        <v>16116.62</v>
      </c>
      <c r="F230" s="12">
        <f t="shared" si="60"/>
        <v>42438.37</v>
      </c>
      <c r="G230" s="12" t="e">
        <f>#REF!-F230</f>
        <v>#REF!</v>
      </c>
      <c r="H230" s="12">
        <v>16298.43</v>
      </c>
    </row>
    <row r="231" spans="1:8" ht="63.75" customHeight="1">
      <c r="A231" s="31"/>
      <c r="B231" s="3" t="s">
        <v>109</v>
      </c>
      <c r="C231" s="12">
        <v>0</v>
      </c>
      <c r="D231" s="12">
        <v>0</v>
      </c>
      <c r="E231" s="12">
        <v>0</v>
      </c>
      <c r="F231" s="12">
        <f t="shared" si="60"/>
        <v>0</v>
      </c>
      <c r="G231" s="12" t="e">
        <f>#REF!-F231</f>
        <v>#REF!</v>
      </c>
      <c r="H231" s="12">
        <v>0</v>
      </c>
    </row>
    <row r="232" spans="1:8" ht="126.75" customHeight="1">
      <c r="A232" s="31"/>
      <c r="B232" s="3" t="s">
        <v>110</v>
      </c>
      <c r="C232" s="12">
        <v>0</v>
      </c>
      <c r="D232" s="18">
        <v>1044527.5</v>
      </c>
      <c r="E232" s="12">
        <v>514902</v>
      </c>
      <c r="F232" s="12">
        <f t="shared" si="60"/>
        <v>1559429.5</v>
      </c>
      <c r="G232" s="12" t="e">
        <f>#REF!-F232</f>
        <v>#REF!</v>
      </c>
      <c r="H232" s="12">
        <v>0</v>
      </c>
    </row>
    <row r="233" spans="1:8" ht="63.75" customHeight="1">
      <c r="A233" s="31"/>
      <c r="B233" s="3" t="s">
        <v>111</v>
      </c>
      <c r="C233" s="12">
        <v>0</v>
      </c>
      <c r="D233" s="12">
        <v>0</v>
      </c>
      <c r="E233" s="12">
        <v>0</v>
      </c>
      <c r="F233" s="12">
        <f t="shared" si="60"/>
        <v>0</v>
      </c>
      <c r="G233" s="12" t="e">
        <f>#REF!-F233</f>
        <v>#REF!</v>
      </c>
      <c r="H233" s="12">
        <v>0</v>
      </c>
    </row>
    <row r="234" spans="1:8" ht="63.75" customHeight="1">
      <c r="A234" s="31"/>
      <c r="B234" s="3" t="s">
        <v>112</v>
      </c>
      <c r="C234" s="12">
        <v>8611</v>
      </c>
      <c r="D234" s="18">
        <v>11467</v>
      </c>
      <c r="E234" s="12">
        <v>0</v>
      </c>
      <c r="F234" s="12">
        <f>C234+D234+E234</f>
        <v>20078</v>
      </c>
      <c r="G234" s="12" t="e">
        <f>#REF!-F234</f>
        <v>#REF!</v>
      </c>
      <c r="H234" s="12">
        <v>0</v>
      </c>
    </row>
    <row r="235" spans="1:8" ht="22.5" customHeight="1">
      <c r="A235" s="31"/>
      <c r="B235" s="2" t="s">
        <v>23</v>
      </c>
      <c r="C235" s="11">
        <f aca="true" t="shared" si="61" ref="C235:H235">C236+C237+C238+C239+C240+C241+C242+C243+C244+C245</f>
        <v>114977.5</v>
      </c>
      <c r="D235" s="11">
        <f t="shared" si="61"/>
        <v>283958.51999999996</v>
      </c>
      <c r="E235" s="11">
        <f t="shared" si="61"/>
        <v>615040.4099999999</v>
      </c>
      <c r="F235" s="11">
        <f t="shared" si="61"/>
        <v>1013976.43</v>
      </c>
      <c r="G235" s="11" t="e">
        <f t="shared" si="61"/>
        <v>#REF!</v>
      </c>
      <c r="H235" s="11">
        <f t="shared" si="61"/>
        <v>1408098.31</v>
      </c>
    </row>
    <row r="236" spans="1:8" ht="40.5" customHeight="1">
      <c r="A236" s="31"/>
      <c r="B236" s="3" t="s">
        <v>102</v>
      </c>
      <c r="C236" s="12">
        <v>35461.83</v>
      </c>
      <c r="D236" s="12">
        <v>56857.61</v>
      </c>
      <c r="E236" s="12">
        <v>153852.12</v>
      </c>
      <c r="F236" s="12">
        <f aca="true" t="shared" si="62" ref="F236:F244">C236+D236+E236</f>
        <v>246171.56</v>
      </c>
      <c r="G236" s="12" t="e">
        <f>#REF!-F236</f>
        <v>#REF!</v>
      </c>
      <c r="H236" s="12">
        <v>480762.19</v>
      </c>
    </row>
    <row r="237" spans="1:8" ht="38.25" customHeight="1">
      <c r="A237" s="31"/>
      <c r="B237" s="3" t="s">
        <v>103</v>
      </c>
      <c r="C237" s="12">
        <v>0</v>
      </c>
      <c r="D237" s="18">
        <v>36533</v>
      </c>
      <c r="E237" s="12">
        <v>52538.5</v>
      </c>
      <c r="F237" s="12">
        <f t="shared" si="62"/>
        <v>89071.5</v>
      </c>
      <c r="G237" s="12" t="e">
        <f>#REF!-F237</f>
        <v>#REF!</v>
      </c>
      <c r="H237" s="12">
        <v>71395.24</v>
      </c>
    </row>
    <row r="238" spans="1:8" ht="26.25" customHeight="1">
      <c r="A238" s="31"/>
      <c r="B238" s="3" t="s">
        <v>104</v>
      </c>
      <c r="C238" s="12">
        <v>0</v>
      </c>
      <c r="D238" s="12">
        <v>50303.5</v>
      </c>
      <c r="E238" s="12">
        <v>11838.84</v>
      </c>
      <c r="F238" s="12">
        <f t="shared" si="62"/>
        <v>62142.34</v>
      </c>
      <c r="G238" s="12" t="e">
        <f>#REF!-F238</f>
        <v>#REF!</v>
      </c>
      <c r="H238" s="12">
        <v>63232.51</v>
      </c>
    </row>
    <row r="239" spans="1:8" ht="26.25" customHeight="1">
      <c r="A239" s="31"/>
      <c r="B239" s="3" t="s">
        <v>105</v>
      </c>
      <c r="C239" s="12">
        <v>0</v>
      </c>
      <c r="D239" s="12">
        <v>0</v>
      </c>
      <c r="E239" s="12">
        <v>16044.8</v>
      </c>
      <c r="F239" s="12">
        <f t="shared" si="62"/>
        <v>16044.8</v>
      </c>
      <c r="G239" s="12" t="e">
        <f>#REF!-F239</f>
        <v>#REF!</v>
      </c>
      <c r="H239" s="12">
        <v>0</v>
      </c>
    </row>
    <row r="240" spans="1:8" ht="30">
      <c r="A240" s="31"/>
      <c r="B240" s="3" t="s">
        <v>106</v>
      </c>
      <c r="C240" s="12">
        <v>0</v>
      </c>
      <c r="D240" s="12">
        <v>0</v>
      </c>
      <c r="E240" s="12">
        <v>0</v>
      </c>
      <c r="F240" s="12">
        <f t="shared" si="62"/>
        <v>0</v>
      </c>
      <c r="G240" s="12" t="e">
        <f>#REF!-F240</f>
        <v>#REF!</v>
      </c>
      <c r="H240" s="12">
        <v>0</v>
      </c>
    </row>
    <row r="241" spans="1:8" ht="45" customHeight="1">
      <c r="A241" s="31"/>
      <c r="B241" s="3" t="s">
        <v>107</v>
      </c>
      <c r="C241" s="12">
        <v>74755.67</v>
      </c>
      <c r="D241" s="18">
        <v>70328.11</v>
      </c>
      <c r="E241" s="12">
        <v>60028.88</v>
      </c>
      <c r="F241" s="12">
        <f t="shared" si="62"/>
        <v>205112.66</v>
      </c>
      <c r="G241" s="12" t="e">
        <f>#REF!-F241</f>
        <v>#REF!</v>
      </c>
      <c r="H241" s="12">
        <f>126968.47-24740.1</f>
        <v>102228.37</v>
      </c>
    </row>
    <row r="242" spans="1:8" ht="26.25" customHeight="1">
      <c r="A242" s="31"/>
      <c r="B242" s="3" t="s">
        <v>108</v>
      </c>
      <c r="C242" s="12">
        <v>0</v>
      </c>
      <c r="D242" s="12">
        <v>0</v>
      </c>
      <c r="E242" s="12">
        <v>61004.17</v>
      </c>
      <c r="F242" s="12">
        <f t="shared" si="62"/>
        <v>61004.17</v>
      </c>
      <c r="G242" s="12" t="e">
        <f>#REF!-F242</f>
        <v>#REF!</v>
      </c>
      <c r="H242" s="12">
        <v>46936.6</v>
      </c>
    </row>
    <row r="243" spans="1:8" ht="62.25" customHeight="1">
      <c r="A243" s="31"/>
      <c r="B243" s="3" t="s">
        <v>111</v>
      </c>
      <c r="C243" s="12">
        <v>4760</v>
      </c>
      <c r="D243" s="18">
        <v>44232.3</v>
      </c>
      <c r="E243" s="12">
        <v>23312.1</v>
      </c>
      <c r="F243" s="12">
        <f t="shared" si="62"/>
        <v>72304.4</v>
      </c>
      <c r="G243" s="12" t="e">
        <f>#REF!-F243</f>
        <v>#REF!</v>
      </c>
      <c r="H243" s="12">
        <v>52490.9</v>
      </c>
    </row>
    <row r="244" spans="1:8" ht="62.25" customHeight="1">
      <c r="A244" s="31"/>
      <c r="B244" s="3" t="s">
        <v>110</v>
      </c>
      <c r="C244" s="12">
        <v>0</v>
      </c>
      <c r="D244" s="12">
        <v>25704</v>
      </c>
      <c r="E244" s="12">
        <v>236421</v>
      </c>
      <c r="F244" s="12">
        <f t="shared" si="62"/>
        <v>262125</v>
      </c>
      <c r="G244" s="12" t="e">
        <f>#REF!-F244</f>
        <v>#REF!</v>
      </c>
      <c r="H244" s="12">
        <v>591052.5</v>
      </c>
    </row>
    <row r="245" spans="1:8" ht="62.25" customHeight="1">
      <c r="A245" s="31"/>
      <c r="B245" s="3" t="s">
        <v>112</v>
      </c>
      <c r="C245" s="12">
        <v>0</v>
      </c>
      <c r="D245" s="12">
        <v>0</v>
      </c>
      <c r="E245" s="12">
        <v>0</v>
      </c>
      <c r="F245" s="12">
        <f>C245+D245+E245</f>
        <v>0</v>
      </c>
      <c r="G245" s="12" t="e">
        <f>#REF!-F245</f>
        <v>#REF!</v>
      </c>
      <c r="H245" s="12">
        <v>0</v>
      </c>
    </row>
    <row r="246" spans="1:8" ht="62.25" customHeight="1">
      <c r="A246" s="31"/>
      <c r="B246" s="3" t="s">
        <v>109</v>
      </c>
      <c r="C246" s="12">
        <v>0</v>
      </c>
      <c r="D246" s="12">
        <v>0</v>
      </c>
      <c r="E246" s="12">
        <v>0</v>
      </c>
      <c r="F246" s="12">
        <f>C246+D246+E246</f>
        <v>0</v>
      </c>
      <c r="G246" s="12" t="e">
        <f>#REF!-F246</f>
        <v>#REF!</v>
      </c>
      <c r="H246" s="12">
        <v>0</v>
      </c>
    </row>
    <row r="247" spans="1:8" ht="25.5" customHeight="1">
      <c r="A247" s="31"/>
      <c r="B247" s="2" t="s">
        <v>49</v>
      </c>
      <c r="C247" s="11">
        <f aca="true" t="shared" si="63" ref="C247:H247">C248+C249+C250+C251+C252+C253+C254</f>
        <v>115883.32</v>
      </c>
      <c r="D247" s="11">
        <f t="shared" si="63"/>
        <v>202743.43</v>
      </c>
      <c r="E247" s="11">
        <f t="shared" si="63"/>
        <v>446003.73</v>
      </c>
      <c r="F247" s="11">
        <f t="shared" si="63"/>
        <v>764630.4800000001</v>
      </c>
      <c r="G247" s="11" t="e">
        <f t="shared" si="63"/>
        <v>#REF!</v>
      </c>
      <c r="H247" s="11">
        <f t="shared" si="63"/>
        <v>372564.07999999996</v>
      </c>
    </row>
    <row r="248" spans="1:8" ht="32.25" customHeight="1">
      <c r="A248" s="31"/>
      <c r="B248" s="3" t="s">
        <v>102</v>
      </c>
      <c r="C248" s="12">
        <v>115883.32</v>
      </c>
      <c r="D248" s="12">
        <v>109455.76</v>
      </c>
      <c r="E248" s="12">
        <v>145330.19</v>
      </c>
      <c r="F248" s="12">
        <f aca="true" t="shared" si="64" ref="F248:F254">C248+D248+E248</f>
        <v>370669.27</v>
      </c>
      <c r="G248" s="12" t="e">
        <f>#REF!-F248</f>
        <v>#REF!</v>
      </c>
      <c r="H248" s="12">
        <v>249596.3</v>
      </c>
    </row>
    <row r="249" spans="1:8" ht="30">
      <c r="A249" s="31"/>
      <c r="B249" s="3" t="s">
        <v>103</v>
      </c>
      <c r="C249" s="12">
        <v>0</v>
      </c>
      <c r="D249" s="12">
        <v>0</v>
      </c>
      <c r="E249" s="12">
        <v>129624.68</v>
      </c>
      <c r="F249" s="12">
        <f t="shared" si="64"/>
        <v>129624.68</v>
      </c>
      <c r="G249" s="12" t="e">
        <f>#REF!-F249</f>
        <v>#REF!</v>
      </c>
      <c r="H249" s="12">
        <v>39600.11</v>
      </c>
    </row>
    <row r="250" spans="1:8" ht="24" customHeight="1">
      <c r="A250" s="31"/>
      <c r="B250" s="3" t="s">
        <v>104</v>
      </c>
      <c r="C250" s="12">
        <v>0</v>
      </c>
      <c r="D250" s="12">
        <v>38565.38</v>
      </c>
      <c r="E250" s="12">
        <v>31850.31</v>
      </c>
      <c r="F250" s="12">
        <f t="shared" si="64"/>
        <v>70415.69</v>
      </c>
      <c r="G250" s="12" t="e">
        <f>#REF!-F250</f>
        <v>#REF!</v>
      </c>
      <c r="H250" s="12">
        <v>4239.38</v>
      </c>
    </row>
    <row r="251" spans="1:8" ht="24" customHeight="1">
      <c r="A251" s="31"/>
      <c r="B251" s="3" t="s">
        <v>105</v>
      </c>
      <c r="C251" s="12">
        <v>0</v>
      </c>
      <c r="D251" s="12">
        <v>39095.54</v>
      </c>
      <c r="E251" s="12">
        <v>0</v>
      </c>
      <c r="F251" s="12">
        <f t="shared" si="64"/>
        <v>39095.54</v>
      </c>
      <c r="G251" s="12" t="e">
        <f>#REF!-F251</f>
        <v>#REF!</v>
      </c>
      <c r="H251" s="12">
        <v>148.75</v>
      </c>
    </row>
    <row r="252" spans="1:8" ht="30">
      <c r="A252" s="31"/>
      <c r="B252" s="3" t="s">
        <v>106</v>
      </c>
      <c r="C252" s="12">
        <v>0</v>
      </c>
      <c r="D252" s="12">
        <v>15626.75</v>
      </c>
      <c r="E252" s="12">
        <v>31699.75</v>
      </c>
      <c r="F252" s="12">
        <f t="shared" si="64"/>
        <v>47326.5</v>
      </c>
      <c r="G252" s="12" t="e">
        <f>#REF!-F252</f>
        <v>#REF!</v>
      </c>
      <c r="H252" s="12">
        <v>148.75</v>
      </c>
    </row>
    <row r="253" spans="1:8" ht="50.25" customHeight="1">
      <c r="A253" s="31"/>
      <c r="B253" s="3" t="s">
        <v>107</v>
      </c>
      <c r="C253" s="12">
        <v>0</v>
      </c>
      <c r="D253" s="12">
        <v>0</v>
      </c>
      <c r="E253" s="12">
        <v>0</v>
      </c>
      <c r="F253" s="12">
        <f t="shared" si="64"/>
        <v>0</v>
      </c>
      <c r="G253" s="12" t="e">
        <f>#REF!-F253</f>
        <v>#REF!</v>
      </c>
      <c r="H253" s="12">
        <v>0</v>
      </c>
    </row>
    <row r="254" spans="1:8" ht="61.5" customHeight="1">
      <c r="A254" s="31"/>
      <c r="B254" s="3" t="s">
        <v>111</v>
      </c>
      <c r="C254" s="12">
        <v>0</v>
      </c>
      <c r="D254" s="12">
        <v>0</v>
      </c>
      <c r="E254" s="12">
        <v>107498.8</v>
      </c>
      <c r="F254" s="12">
        <f t="shared" si="64"/>
        <v>107498.8</v>
      </c>
      <c r="G254" s="12" t="e">
        <f>#REF!-F254</f>
        <v>#REF!</v>
      </c>
      <c r="H254" s="12">
        <v>78830.79</v>
      </c>
    </row>
    <row r="255" spans="1:8" ht="29.25" customHeight="1">
      <c r="A255" s="31"/>
      <c r="B255" s="2" t="s">
        <v>25</v>
      </c>
      <c r="C255" s="11">
        <f aca="true" t="shared" si="65" ref="C255:H255">C256+C257</f>
        <v>52597.590000000004</v>
      </c>
      <c r="D255" s="11">
        <f t="shared" si="65"/>
        <v>87363.48</v>
      </c>
      <c r="E255" s="11">
        <f t="shared" si="65"/>
        <v>74007.62</v>
      </c>
      <c r="F255" s="11">
        <f t="shared" si="65"/>
        <v>213968.68999999997</v>
      </c>
      <c r="G255" s="11" t="e">
        <f t="shared" si="65"/>
        <v>#REF!</v>
      </c>
      <c r="H255" s="11">
        <f t="shared" si="65"/>
        <v>77656.22</v>
      </c>
    </row>
    <row r="256" spans="1:8" ht="30.75" customHeight="1">
      <c r="A256" s="31"/>
      <c r="B256" s="3" t="s">
        <v>102</v>
      </c>
      <c r="C256" s="12">
        <v>51205.29</v>
      </c>
      <c r="D256" s="12">
        <v>87363.48</v>
      </c>
      <c r="E256" s="12">
        <v>74007.62</v>
      </c>
      <c r="F256" s="12">
        <f>C256+D256+E256</f>
        <v>212576.38999999998</v>
      </c>
      <c r="G256" s="12" t="e">
        <f>#REF!-F256</f>
        <v>#REF!</v>
      </c>
      <c r="H256" s="12">
        <v>77656.22</v>
      </c>
    </row>
    <row r="257" spans="1:8" ht="33.75" customHeight="1">
      <c r="A257" s="31"/>
      <c r="B257" s="3" t="s">
        <v>108</v>
      </c>
      <c r="C257" s="12">
        <v>1392.3</v>
      </c>
      <c r="D257" s="12">
        <v>0</v>
      </c>
      <c r="E257" s="12">
        <v>0</v>
      </c>
      <c r="F257" s="12">
        <f>C257+D257+E257</f>
        <v>1392.3</v>
      </c>
      <c r="G257" s="12" t="e">
        <f>#REF!-F257</f>
        <v>#REF!</v>
      </c>
      <c r="H257" s="12">
        <v>0</v>
      </c>
    </row>
    <row r="258" spans="1:8" ht="36" customHeight="1">
      <c r="A258" s="31"/>
      <c r="B258" s="2" t="s">
        <v>28</v>
      </c>
      <c r="C258" s="11">
        <f aca="true" t="shared" si="66" ref="C258:H258">C259+C260</f>
        <v>19699.57</v>
      </c>
      <c r="D258" s="11">
        <f t="shared" si="66"/>
        <v>8236.25</v>
      </c>
      <c r="E258" s="11">
        <f t="shared" si="66"/>
        <v>3570</v>
      </c>
      <c r="F258" s="11">
        <f t="shared" si="66"/>
        <v>31505.82</v>
      </c>
      <c r="G258" s="11" t="e">
        <f t="shared" si="66"/>
        <v>#REF!</v>
      </c>
      <c r="H258" s="11">
        <f t="shared" si="66"/>
        <v>72474.92</v>
      </c>
    </row>
    <row r="259" spans="1:8" ht="30.75" customHeight="1">
      <c r="A259" s="31"/>
      <c r="B259" s="3" t="s">
        <v>102</v>
      </c>
      <c r="C259" s="17">
        <v>19699.57</v>
      </c>
      <c r="D259" s="12">
        <v>8236.25</v>
      </c>
      <c r="E259" s="12">
        <v>3570</v>
      </c>
      <c r="F259" s="12">
        <f>C259+D259+E259</f>
        <v>31505.82</v>
      </c>
      <c r="G259" s="12" t="e">
        <f>#REF!-F259</f>
        <v>#REF!</v>
      </c>
      <c r="H259" s="12">
        <v>47177.52</v>
      </c>
    </row>
    <row r="260" spans="1:8" ht="22.5" customHeight="1">
      <c r="A260" s="31"/>
      <c r="B260" s="3" t="s">
        <v>104</v>
      </c>
      <c r="C260" s="12">
        <v>0</v>
      </c>
      <c r="D260" s="12">
        <v>0</v>
      </c>
      <c r="E260" s="12">
        <v>0</v>
      </c>
      <c r="F260" s="12">
        <f>C260+D260+E260</f>
        <v>0</v>
      </c>
      <c r="G260" s="12" t="e">
        <f>#REF!-F260</f>
        <v>#REF!</v>
      </c>
      <c r="H260" s="12">
        <v>25297.4</v>
      </c>
    </row>
    <row r="261" spans="1:8" ht="34.5" customHeight="1">
      <c r="A261" s="31"/>
      <c r="B261" s="2" t="s">
        <v>24</v>
      </c>
      <c r="C261" s="11">
        <f aca="true" t="shared" si="67" ref="C261:H261">C262+C263+C264+C265+C266</f>
        <v>0</v>
      </c>
      <c r="D261" s="11">
        <f t="shared" si="67"/>
        <v>92418.04000000001</v>
      </c>
      <c r="E261" s="11">
        <f t="shared" si="67"/>
        <v>174673.11000000002</v>
      </c>
      <c r="F261" s="11">
        <f t="shared" si="67"/>
        <v>267091.15</v>
      </c>
      <c r="G261" s="11" t="e">
        <f t="shared" si="67"/>
        <v>#REF!</v>
      </c>
      <c r="H261" s="11">
        <f t="shared" si="67"/>
        <v>322646.36</v>
      </c>
    </row>
    <row r="262" spans="1:8" ht="30.75" customHeight="1">
      <c r="A262" s="31"/>
      <c r="B262" s="3" t="s">
        <v>103</v>
      </c>
      <c r="C262" s="12">
        <v>0</v>
      </c>
      <c r="D262" s="12">
        <v>0</v>
      </c>
      <c r="E262" s="18">
        <v>30702</v>
      </c>
      <c r="F262" s="12">
        <f>C262+D262+E262</f>
        <v>30702</v>
      </c>
      <c r="G262" s="12" t="e">
        <f>#REF!-F262</f>
        <v>#REF!</v>
      </c>
      <c r="H262" s="12">
        <v>86573.69</v>
      </c>
    </row>
    <row r="263" spans="1:8" ht="27.75" customHeight="1">
      <c r="A263" s="31"/>
      <c r="B263" s="3" t="s">
        <v>104</v>
      </c>
      <c r="C263" s="12">
        <v>0</v>
      </c>
      <c r="D263" s="12">
        <v>33805.13</v>
      </c>
      <c r="E263" s="18">
        <v>58376.29</v>
      </c>
      <c r="F263" s="12">
        <f>C263+D263+E263</f>
        <v>92181.42</v>
      </c>
      <c r="G263" s="12" t="e">
        <f>#REF!-F263</f>
        <v>#REF!</v>
      </c>
      <c r="H263" s="12">
        <v>91124</v>
      </c>
    </row>
    <row r="264" spans="1:8" ht="27.75" customHeight="1">
      <c r="A264" s="31"/>
      <c r="B264" s="3" t="s">
        <v>105</v>
      </c>
      <c r="C264" s="12">
        <v>0</v>
      </c>
      <c r="D264" s="12">
        <v>43644.91</v>
      </c>
      <c r="E264" s="18">
        <v>49139.82</v>
      </c>
      <c r="F264" s="12">
        <f>C264+D264+E264</f>
        <v>92784.73000000001</v>
      </c>
      <c r="G264" s="12" t="e">
        <f>#REF!-F264</f>
        <v>#REF!</v>
      </c>
      <c r="H264" s="12">
        <v>88943.67</v>
      </c>
    </row>
    <row r="265" spans="1:8" ht="30.75" customHeight="1">
      <c r="A265" s="31"/>
      <c r="B265" s="3" t="s">
        <v>106</v>
      </c>
      <c r="C265" s="12">
        <v>0</v>
      </c>
      <c r="D265" s="12">
        <v>8066</v>
      </c>
      <c r="E265" s="18">
        <v>24198</v>
      </c>
      <c r="F265" s="12">
        <f>C265+D265+E265</f>
        <v>32264</v>
      </c>
      <c r="G265" s="12" t="e">
        <f>#REF!-F265</f>
        <v>#REF!</v>
      </c>
      <c r="H265" s="12">
        <v>31610</v>
      </c>
    </row>
    <row r="266" spans="1:8" ht="60.75" customHeight="1">
      <c r="A266" s="31"/>
      <c r="B266" s="3" t="s">
        <v>111</v>
      </c>
      <c r="C266" s="12">
        <v>0</v>
      </c>
      <c r="D266" s="12">
        <v>6902</v>
      </c>
      <c r="E266" s="18">
        <v>12257</v>
      </c>
      <c r="F266" s="12">
        <f>C266+D266+E266</f>
        <v>19159</v>
      </c>
      <c r="G266" s="12" t="e">
        <f>#REF!-F266</f>
        <v>#REF!</v>
      </c>
      <c r="H266" s="12">
        <v>24395</v>
      </c>
    </row>
    <row r="267" spans="1:8" ht="39" customHeight="1">
      <c r="A267" s="31"/>
      <c r="B267" s="2" t="s">
        <v>42</v>
      </c>
      <c r="C267" s="11">
        <f aca="true" t="shared" si="68" ref="C267:H267">C268+C269+C270</f>
        <v>18532.95</v>
      </c>
      <c r="D267" s="11">
        <f t="shared" si="68"/>
        <v>107532.55</v>
      </c>
      <c r="E267" s="11">
        <f t="shared" si="68"/>
        <v>65262.47</v>
      </c>
      <c r="F267" s="11">
        <f t="shared" si="68"/>
        <v>191327.97</v>
      </c>
      <c r="G267" s="11" t="e">
        <f t="shared" si="68"/>
        <v>#REF!</v>
      </c>
      <c r="H267" s="11">
        <f t="shared" si="68"/>
        <v>60790.4</v>
      </c>
    </row>
    <row r="268" spans="1:8" ht="50.25" customHeight="1">
      <c r="A268" s="31"/>
      <c r="B268" s="3" t="s">
        <v>113</v>
      </c>
      <c r="C268" s="12">
        <v>18532.95</v>
      </c>
      <c r="D268" s="12">
        <v>56465.58</v>
      </c>
      <c r="E268" s="12">
        <v>52150.47</v>
      </c>
      <c r="F268" s="12">
        <f>C268+D268+E268</f>
        <v>127149</v>
      </c>
      <c r="G268" s="12" t="e">
        <f>#REF!-F268</f>
        <v>#REF!</v>
      </c>
      <c r="H268" s="12">
        <v>60790.4</v>
      </c>
    </row>
    <row r="269" spans="1:8" ht="52.5" customHeight="1">
      <c r="A269" s="31"/>
      <c r="B269" s="3" t="s">
        <v>114</v>
      </c>
      <c r="C269" s="12">
        <v>0</v>
      </c>
      <c r="D269" s="12">
        <v>51066.97</v>
      </c>
      <c r="E269" s="12">
        <v>13112</v>
      </c>
      <c r="F269" s="12">
        <f>C269+D269+E269</f>
        <v>64178.97</v>
      </c>
      <c r="G269" s="12" t="e">
        <f>#REF!-F269</f>
        <v>#REF!</v>
      </c>
      <c r="H269" s="12">
        <v>0</v>
      </c>
    </row>
    <row r="270" spans="1:8" ht="50.25" customHeight="1">
      <c r="A270" s="31"/>
      <c r="B270" s="3" t="s">
        <v>108</v>
      </c>
      <c r="C270" s="12">
        <v>0</v>
      </c>
      <c r="D270" s="12">
        <v>0</v>
      </c>
      <c r="E270" s="12">
        <v>0</v>
      </c>
      <c r="F270" s="12">
        <f>C270+D270+E270</f>
        <v>0</v>
      </c>
      <c r="G270" s="12" t="e">
        <f>#REF!-F270</f>
        <v>#REF!</v>
      </c>
      <c r="H270" s="12">
        <v>0</v>
      </c>
    </row>
    <row r="271" spans="1:8" ht="39" customHeight="1">
      <c r="A271" s="31"/>
      <c r="B271" s="2" t="s">
        <v>89</v>
      </c>
      <c r="C271" s="11">
        <f aca="true" t="shared" si="69" ref="C271:H271">C272</f>
        <v>0</v>
      </c>
      <c r="D271" s="11">
        <f t="shared" si="69"/>
        <v>0</v>
      </c>
      <c r="E271" s="11">
        <f t="shared" si="69"/>
        <v>0</v>
      </c>
      <c r="F271" s="11">
        <f t="shared" si="69"/>
        <v>0</v>
      </c>
      <c r="G271" s="11" t="e">
        <f t="shared" si="69"/>
        <v>#REF!</v>
      </c>
      <c r="H271" s="11">
        <f t="shared" si="69"/>
        <v>0</v>
      </c>
    </row>
    <row r="272" spans="1:8" ht="30.75" customHeight="1">
      <c r="A272" s="31"/>
      <c r="B272" s="3" t="s">
        <v>108</v>
      </c>
      <c r="C272" s="12">
        <v>0</v>
      </c>
      <c r="D272" s="12">
        <v>0</v>
      </c>
      <c r="E272" s="12">
        <v>0</v>
      </c>
      <c r="F272" s="12">
        <f>C272+D272+E272</f>
        <v>0</v>
      </c>
      <c r="G272" s="12" t="e">
        <f>#REF!-F272</f>
        <v>#REF!</v>
      </c>
      <c r="H272" s="12">
        <v>0</v>
      </c>
    </row>
    <row r="273" spans="1:8" ht="30.75" customHeight="1">
      <c r="A273" s="31"/>
      <c r="B273" s="2" t="s">
        <v>93</v>
      </c>
      <c r="C273" s="11">
        <f aca="true" t="shared" si="70" ref="C273:H273">C274+C275</f>
        <v>0</v>
      </c>
      <c r="D273" s="11">
        <f t="shared" si="70"/>
        <v>51718.59</v>
      </c>
      <c r="E273" s="11">
        <f t="shared" si="70"/>
        <v>0</v>
      </c>
      <c r="F273" s="11">
        <f t="shared" si="70"/>
        <v>51718.59</v>
      </c>
      <c r="G273" s="11" t="e">
        <f t="shared" si="70"/>
        <v>#REF!</v>
      </c>
      <c r="H273" s="11">
        <f t="shared" si="70"/>
        <v>129361.93</v>
      </c>
    </row>
    <row r="274" spans="1:8" ht="30.75" customHeight="1">
      <c r="A274" s="31"/>
      <c r="B274" s="3" t="s">
        <v>102</v>
      </c>
      <c r="C274" s="12">
        <v>0</v>
      </c>
      <c r="D274" s="12">
        <v>51718.59</v>
      </c>
      <c r="E274" s="12">
        <v>0</v>
      </c>
      <c r="F274" s="12">
        <f>C274+D274+E274</f>
        <v>51718.59</v>
      </c>
      <c r="G274" s="12" t="e">
        <f>#REF!-F274</f>
        <v>#REF!</v>
      </c>
      <c r="H274" s="12">
        <v>129361.93</v>
      </c>
    </row>
    <row r="275" spans="1:8" ht="30.75" customHeight="1">
      <c r="A275" s="31"/>
      <c r="B275" s="3" t="s">
        <v>104</v>
      </c>
      <c r="C275" s="12">
        <v>0</v>
      </c>
      <c r="D275" s="12">
        <v>0</v>
      </c>
      <c r="E275" s="12">
        <v>0</v>
      </c>
      <c r="F275" s="12">
        <f>C275+D275+E275</f>
        <v>0</v>
      </c>
      <c r="G275" s="12" t="e">
        <f>#REF!-F275</f>
        <v>#REF!</v>
      </c>
      <c r="H275" s="12">
        <v>0</v>
      </c>
    </row>
    <row r="276" spans="1:8" ht="30.75" customHeight="1">
      <c r="A276" s="31"/>
      <c r="B276" s="2" t="s">
        <v>50</v>
      </c>
      <c r="C276" s="11">
        <f aca="true" t="shared" si="71" ref="C276:H276">C277+C278+C279+C280+C281</f>
        <v>100732.56</v>
      </c>
      <c r="D276" s="11">
        <f t="shared" si="71"/>
        <v>83010.73</v>
      </c>
      <c r="E276" s="11">
        <f t="shared" si="71"/>
        <v>39561.37</v>
      </c>
      <c r="F276" s="11">
        <f t="shared" si="71"/>
        <v>223304.66</v>
      </c>
      <c r="G276" s="11" t="e">
        <f t="shared" si="71"/>
        <v>#REF!</v>
      </c>
      <c r="H276" s="11">
        <f t="shared" si="71"/>
        <v>22006.72</v>
      </c>
    </row>
    <row r="277" spans="1:8" ht="46.5" customHeight="1">
      <c r="A277" s="31"/>
      <c r="B277" s="3" t="s">
        <v>107</v>
      </c>
      <c r="C277" s="12">
        <v>94093.37</v>
      </c>
      <c r="D277" s="12">
        <v>4902.73</v>
      </c>
      <c r="E277" s="12">
        <v>39561.37</v>
      </c>
      <c r="F277" s="12">
        <f>C277+D277+E277</f>
        <v>138557.47</v>
      </c>
      <c r="G277" s="12" t="e">
        <f>#REF!-F277</f>
        <v>#REF!</v>
      </c>
      <c r="H277" s="12">
        <v>22006.72</v>
      </c>
    </row>
    <row r="278" spans="1:8" ht="30.75" customHeight="1">
      <c r="A278" s="31"/>
      <c r="B278" s="3" t="s">
        <v>108</v>
      </c>
      <c r="C278" s="12">
        <v>6639.19</v>
      </c>
      <c r="D278" s="12">
        <v>0</v>
      </c>
      <c r="E278" s="12">
        <v>0</v>
      </c>
      <c r="F278" s="12">
        <f>C278+D278+E278</f>
        <v>6639.19</v>
      </c>
      <c r="G278" s="12" t="e">
        <f>#REF!-F278</f>
        <v>#REF!</v>
      </c>
      <c r="H278" s="12">
        <v>0</v>
      </c>
    </row>
    <row r="279" spans="1:8" ht="56.25" customHeight="1">
      <c r="A279" s="31"/>
      <c r="B279" s="3" t="s">
        <v>114</v>
      </c>
      <c r="C279" s="12">
        <v>0</v>
      </c>
      <c r="D279" s="12">
        <v>0</v>
      </c>
      <c r="E279" s="12">
        <v>0</v>
      </c>
      <c r="F279" s="12">
        <f>C279+D279+E279</f>
        <v>0</v>
      </c>
      <c r="G279" s="12" t="e">
        <f>#REF!-F279</f>
        <v>#REF!</v>
      </c>
      <c r="H279" s="12">
        <v>0</v>
      </c>
    </row>
    <row r="280" spans="1:8" ht="67.5" customHeight="1">
      <c r="A280" s="31"/>
      <c r="B280" s="3" t="s">
        <v>109</v>
      </c>
      <c r="C280" s="12">
        <v>0</v>
      </c>
      <c r="D280" s="12">
        <v>12000</v>
      </c>
      <c r="E280" s="12">
        <v>0</v>
      </c>
      <c r="F280" s="12">
        <f>C280+D280+E280</f>
        <v>12000</v>
      </c>
      <c r="G280" s="12" t="e">
        <f>#REF!-F280</f>
        <v>#REF!</v>
      </c>
      <c r="H280" s="12">
        <v>0</v>
      </c>
    </row>
    <row r="281" spans="1:8" ht="75.75" customHeight="1">
      <c r="A281" s="31"/>
      <c r="B281" s="3" t="s">
        <v>110</v>
      </c>
      <c r="C281" s="12">
        <v>0</v>
      </c>
      <c r="D281" s="12">
        <v>66108</v>
      </c>
      <c r="E281" s="12">
        <v>0</v>
      </c>
      <c r="F281" s="12">
        <f>C281+D281+E281</f>
        <v>66108</v>
      </c>
      <c r="G281" s="12" t="e">
        <f>#REF!-F281</f>
        <v>#REF!</v>
      </c>
      <c r="H281" s="12">
        <v>0</v>
      </c>
    </row>
    <row r="282" spans="1:8" ht="30.75" customHeight="1">
      <c r="A282" s="31"/>
      <c r="B282" s="2" t="s">
        <v>115</v>
      </c>
      <c r="C282" s="11">
        <f aca="true" t="shared" si="72" ref="C282:H282">C283+C285+C284</f>
        <v>232888.85</v>
      </c>
      <c r="D282" s="11">
        <f t="shared" si="72"/>
        <v>24625.29</v>
      </c>
      <c r="E282" s="11">
        <f t="shared" si="72"/>
        <v>281561.28</v>
      </c>
      <c r="F282" s="11">
        <f t="shared" si="72"/>
        <v>539075.42</v>
      </c>
      <c r="G282" s="11" t="e">
        <f t="shared" si="72"/>
        <v>#REF!</v>
      </c>
      <c r="H282" s="11">
        <f t="shared" si="72"/>
        <v>106359.97</v>
      </c>
    </row>
    <row r="283" spans="1:8" ht="46.5" customHeight="1">
      <c r="A283" s="31"/>
      <c r="B283" s="3" t="s">
        <v>107</v>
      </c>
      <c r="C283" s="12">
        <v>123888.85</v>
      </c>
      <c r="D283" s="12">
        <v>24625.29</v>
      </c>
      <c r="E283" s="12">
        <v>77561.28</v>
      </c>
      <c r="F283" s="12">
        <f>C283+D283+E283</f>
        <v>226075.42</v>
      </c>
      <c r="G283" s="12" t="e">
        <f>#REF!-F283</f>
        <v>#REF!</v>
      </c>
      <c r="H283" s="12">
        <v>0</v>
      </c>
    </row>
    <row r="284" spans="1:8" ht="46.5" customHeight="1">
      <c r="A284" s="31"/>
      <c r="B284" s="3" t="s">
        <v>113</v>
      </c>
      <c r="C284" s="12">
        <v>0</v>
      </c>
      <c r="D284" s="12">
        <v>0</v>
      </c>
      <c r="E284" s="12">
        <v>0</v>
      </c>
      <c r="F284" s="12">
        <f>C284+D284+E284</f>
        <v>0</v>
      </c>
      <c r="G284" s="12" t="e">
        <f>#REF!-F284</f>
        <v>#REF!</v>
      </c>
      <c r="H284" s="12">
        <v>0</v>
      </c>
    </row>
    <row r="285" spans="1:8" ht="75.75" customHeight="1">
      <c r="A285" s="31"/>
      <c r="B285" s="3" t="s">
        <v>110</v>
      </c>
      <c r="C285" s="12">
        <v>109000</v>
      </c>
      <c r="D285" s="17">
        <v>0</v>
      </c>
      <c r="E285" s="12">
        <v>204000</v>
      </c>
      <c r="F285" s="12">
        <f>C285+D285+E285</f>
        <v>313000</v>
      </c>
      <c r="G285" s="12" t="e">
        <f>#REF!-F285</f>
        <v>#REF!</v>
      </c>
      <c r="H285" s="12">
        <v>106359.97</v>
      </c>
    </row>
    <row r="286" spans="1:8" ht="40.5" customHeight="1">
      <c r="A286" s="32"/>
      <c r="B286" s="2" t="s">
        <v>8</v>
      </c>
      <c r="C286" s="10">
        <f aca="true" t="shared" si="73" ref="C286:H286">C267+C261+C258+C255+C247+C235+C223+C271+C273+C276+C282</f>
        <v>663923.3400000001</v>
      </c>
      <c r="D286" s="10">
        <f t="shared" si="73"/>
        <v>2649888.1</v>
      </c>
      <c r="E286" s="10">
        <f t="shared" si="73"/>
        <v>3247997.1399999997</v>
      </c>
      <c r="F286" s="10">
        <f t="shared" si="73"/>
        <v>6561808.58</v>
      </c>
      <c r="G286" s="10" t="e">
        <f t="shared" si="73"/>
        <v>#REF!</v>
      </c>
      <c r="H286" s="10">
        <f t="shared" si="73"/>
        <v>3564031.9500000007</v>
      </c>
    </row>
    <row r="287" spans="1:8" ht="29.25" customHeight="1">
      <c r="A287" s="38" t="s">
        <v>116</v>
      </c>
      <c r="B287" s="19" t="s">
        <v>23</v>
      </c>
      <c r="C287" s="11">
        <f aca="true" t="shared" si="74" ref="C287:H287">C288+C289+C290+C291+C292+C293+C294</f>
        <v>0</v>
      </c>
      <c r="D287" s="11">
        <f t="shared" si="74"/>
        <v>0</v>
      </c>
      <c r="E287" s="11">
        <f t="shared" si="74"/>
        <v>175760.4</v>
      </c>
      <c r="F287" s="11">
        <f t="shared" si="74"/>
        <v>175760.4</v>
      </c>
      <c r="G287" s="11" t="e">
        <f t="shared" si="74"/>
        <v>#REF!</v>
      </c>
      <c r="H287" s="11">
        <f t="shared" si="74"/>
        <v>40186.5</v>
      </c>
    </row>
    <row r="288" spans="1:8" ht="29.25" customHeight="1">
      <c r="A288" s="39"/>
      <c r="B288" s="20" t="s">
        <v>117</v>
      </c>
      <c r="C288" s="12">
        <v>0</v>
      </c>
      <c r="D288" s="12">
        <v>0</v>
      </c>
      <c r="E288" s="12">
        <v>147417.2</v>
      </c>
      <c r="F288" s="12">
        <f aca="true" t="shared" si="75" ref="F288:F294">C288+D288+E288</f>
        <v>147417.2</v>
      </c>
      <c r="G288" s="12" t="e">
        <f>#REF!-F288</f>
        <v>#REF!</v>
      </c>
      <c r="H288" s="12">
        <v>9817.5</v>
      </c>
    </row>
    <row r="289" spans="1:8" ht="29.25" customHeight="1">
      <c r="A289" s="39"/>
      <c r="B289" s="20" t="s">
        <v>118</v>
      </c>
      <c r="C289" s="12">
        <v>0</v>
      </c>
      <c r="D289" s="12">
        <v>0</v>
      </c>
      <c r="E289" s="12">
        <v>0</v>
      </c>
      <c r="F289" s="12">
        <f t="shared" si="75"/>
        <v>0</v>
      </c>
      <c r="G289" s="12" t="e">
        <f>#REF!-F289</f>
        <v>#REF!</v>
      </c>
      <c r="H289" s="12">
        <v>0</v>
      </c>
    </row>
    <row r="290" spans="1:8" ht="29.25" customHeight="1">
      <c r="A290" s="39"/>
      <c r="B290" s="20" t="s">
        <v>119</v>
      </c>
      <c r="C290" s="12">
        <v>0</v>
      </c>
      <c r="D290" s="12">
        <v>0</v>
      </c>
      <c r="E290" s="12">
        <v>9535.25</v>
      </c>
      <c r="F290" s="12">
        <f t="shared" si="75"/>
        <v>9535.25</v>
      </c>
      <c r="G290" s="12" t="e">
        <f>#REF!-F290</f>
        <v>#REF!</v>
      </c>
      <c r="H290" s="12">
        <v>26977.5</v>
      </c>
    </row>
    <row r="291" spans="1:8" ht="29.25" customHeight="1">
      <c r="A291" s="39"/>
      <c r="B291" s="20" t="s">
        <v>120</v>
      </c>
      <c r="C291" s="12">
        <v>0</v>
      </c>
      <c r="D291" s="12">
        <v>0</v>
      </c>
      <c r="E291" s="12">
        <v>13685</v>
      </c>
      <c r="F291" s="12">
        <f t="shared" si="75"/>
        <v>13685</v>
      </c>
      <c r="G291" s="12" t="e">
        <f>#REF!-F291</f>
        <v>#REF!</v>
      </c>
      <c r="H291" s="12">
        <v>0</v>
      </c>
    </row>
    <row r="292" spans="1:8" ht="29.25" customHeight="1">
      <c r="A292" s="39"/>
      <c r="B292" s="20" t="s">
        <v>121</v>
      </c>
      <c r="C292" s="12">
        <v>0</v>
      </c>
      <c r="D292" s="12">
        <v>0</v>
      </c>
      <c r="E292" s="12">
        <v>1511.3</v>
      </c>
      <c r="F292" s="12">
        <f t="shared" si="75"/>
        <v>1511.3</v>
      </c>
      <c r="G292" s="12" t="e">
        <f>#REF!-F292</f>
        <v>#REF!</v>
      </c>
      <c r="H292" s="12">
        <v>630.7</v>
      </c>
    </row>
    <row r="293" spans="1:8" ht="29.25" customHeight="1">
      <c r="A293" s="39"/>
      <c r="B293" s="20" t="s">
        <v>122</v>
      </c>
      <c r="C293" s="12">
        <v>0</v>
      </c>
      <c r="D293" s="12">
        <v>0</v>
      </c>
      <c r="E293" s="12">
        <v>3611.65</v>
      </c>
      <c r="F293" s="12">
        <f t="shared" si="75"/>
        <v>3611.65</v>
      </c>
      <c r="G293" s="12" t="e">
        <f>#REF!-F293</f>
        <v>#REF!</v>
      </c>
      <c r="H293" s="12">
        <v>2760.8</v>
      </c>
    </row>
    <row r="294" spans="1:8" ht="29.25" customHeight="1">
      <c r="A294" s="39"/>
      <c r="B294" s="20" t="s">
        <v>123</v>
      </c>
      <c r="C294" s="12">
        <v>0</v>
      </c>
      <c r="D294" s="12">
        <v>0</v>
      </c>
      <c r="E294" s="12">
        <v>0</v>
      </c>
      <c r="F294" s="12">
        <f t="shared" si="75"/>
        <v>0</v>
      </c>
      <c r="G294" s="12" t="e">
        <f>#REF!-F294</f>
        <v>#REF!</v>
      </c>
      <c r="H294" s="12">
        <v>0</v>
      </c>
    </row>
    <row r="295" spans="1:8" ht="29.25" customHeight="1">
      <c r="A295" s="39"/>
      <c r="B295" s="19" t="s">
        <v>49</v>
      </c>
      <c r="C295" s="11">
        <f aca="true" t="shared" si="76" ref="C295:H295">C296+C297+C298+C299</f>
        <v>0</v>
      </c>
      <c r="D295" s="11">
        <f t="shared" si="76"/>
        <v>0</v>
      </c>
      <c r="E295" s="11">
        <f t="shared" si="76"/>
        <v>8810.65</v>
      </c>
      <c r="F295" s="11">
        <f t="shared" si="76"/>
        <v>8810.65</v>
      </c>
      <c r="G295" s="11" t="e">
        <f t="shared" si="76"/>
        <v>#REF!</v>
      </c>
      <c r="H295" s="11">
        <f t="shared" si="76"/>
        <v>0</v>
      </c>
    </row>
    <row r="296" spans="1:8" ht="29.25" customHeight="1">
      <c r="A296" s="39"/>
      <c r="B296" s="20" t="s">
        <v>117</v>
      </c>
      <c r="C296" s="12">
        <v>0</v>
      </c>
      <c r="D296" s="12">
        <v>0</v>
      </c>
      <c r="E296" s="12">
        <v>0</v>
      </c>
      <c r="F296" s="12">
        <f>C296+D296+E296</f>
        <v>0</v>
      </c>
      <c r="G296" s="12" t="e">
        <f>#REF!-F296</f>
        <v>#REF!</v>
      </c>
      <c r="H296" s="12">
        <v>0</v>
      </c>
    </row>
    <row r="297" spans="1:8" ht="29.25" customHeight="1">
      <c r="A297" s="39"/>
      <c r="B297" s="20" t="s">
        <v>119</v>
      </c>
      <c r="C297" s="12">
        <v>0</v>
      </c>
      <c r="D297" s="12">
        <v>0</v>
      </c>
      <c r="E297" s="12">
        <v>6489.67</v>
      </c>
      <c r="F297" s="12">
        <f>C297+D297+E297</f>
        <v>6489.67</v>
      </c>
      <c r="G297" s="12" t="e">
        <f>#REF!-F297</f>
        <v>#REF!</v>
      </c>
      <c r="H297" s="12">
        <v>0</v>
      </c>
    </row>
    <row r="298" spans="1:8" ht="29.25" customHeight="1">
      <c r="A298" s="39"/>
      <c r="B298" s="20" t="s">
        <v>121</v>
      </c>
      <c r="C298" s="12">
        <v>0</v>
      </c>
      <c r="D298" s="12">
        <v>0</v>
      </c>
      <c r="E298" s="12">
        <v>1542.6</v>
      </c>
      <c r="F298" s="12">
        <f>C298+D298+E298</f>
        <v>1542.6</v>
      </c>
      <c r="G298" s="12" t="e">
        <f>#REF!-F298</f>
        <v>#REF!</v>
      </c>
      <c r="H298" s="12">
        <v>0</v>
      </c>
    </row>
    <row r="299" spans="1:8" ht="29.25" customHeight="1">
      <c r="A299" s="39"/>
      <c r="B299" s="20" t="s">
        <v>122</v>
      </c>
      <c r="C299" s="12">
        <v>0</v>
      </c>
      <c r="D299" s="12">
        <v>0</v>
      </c>
      <c r="E299" s="12">
        <v>778.38</v>
      </c>
      <c r="F299" s="12">
        <f>C299+D299+E299</f>
        <v>778.38</v>
      </c>
      <c r="G299" s="12" t="e">
        <f>#REF!-F299</f>
        <v>#REF!</v>
      </c>
      <c r="H299" s="12">
        <v>0</v>
      </c>
    </row>
    <row r="300" spans="1:8" ht="29.25" customHeight="1">
      <c r="A300" s="39"/>
      <c r="B300" s="2" t="s">
        <v>46</v>
      </c>
      <c r="C300" s="11">
        <f aca="true" t="shared" si="77" ref="C300:H300">C301+C302</f>
        <v>0</v>
      </c>
      <c r="D300" s="11">
        <f t="shared" si="77"/>
        <v>0</v>
      </c>
      <c r="E300" s="11">
        <f t="shared" si="77"/>
        <v>62066.72</v>
      </c>
      <c r="F300" s="11">
        <f t="shared" si="77"/>
        <v>62066.72</v>
      </c>
      <c r="G300" s="11" t="e">
        <f t="shared" si="77"/>
        <v>#REF!</v>
      </c>
      <c r="H300" s="11">
        <f t="shared" si="77"/>
        <v>0</v>
      </c>
    </row>
    <row r="301" spans="1:8" ht="29.25" customHeight="1">
      <c r="A301" s="39"/>
      <c r="B301" s="20" t="s">
        <v>117</v>
      </c>
      <c r="C301" s="12">
        <v>0</v>
      </c>
      <c r="D301" s="12">
        <v>0</v>
      </c>
      <c r="E301" s="12">
        <v>0</v>
      </c>
      <c r="F301" s="12">
        <f>C301+D301+E301</f>
        <v>0</v>
      </c>
      <c r="G301" s="12" t="e">
        <f>#REF!-F301</f>
        <v>#REF!</v>
      </c>
      <c r="H301" s="12">
        <v>0</v>
      </c>
    </row>
    <row r="302" spans="1:8" ht="29.25" customHeight="1">
      <c r="A302" s="39"/>
      <c r="B302" s="20" t="s">
        <v>119</v>
      </c>
      <c r="C302" s="12">
        <v>0</v>
      </c>
      <c r="D302" s="12">
        <v>0</v>
      </c>
      <c r="E302" s="12">
        <v>62066.72</v>
      </c>
      <c r="F302" s="12">
        <f>C302+D302+E302</f>
        <v>62066.72</v>
      </c>
      <c r="G302" s="12" t="e">
        <f>#REF!-F302</f>
        <v>#REF!</v>
      </c>
      <c r="H302" s="12">
        <v>0</v>
      </c>
    </row>
    <row r="303" spans="1:8" ht="33" customHeight="1">
      <c r="A303" s="39"/>
      <c r="B303" s="2" t="s">
        <v>93</v>
      </c>
      <c r="C303" s="11">
        <f aca="true" t="shared" si="78" ref="C303:H303">C304+C305+C306+C307+C308</f>
        <v>17876</v>
      </c>
      <c r="D303" s="11">
        <f t="shared" si="78"/>
        <v>0</v>
      </c>
      <c r="E303" s="11">
        <f t="shared" si="78"/>
        <v>0</v>
      </c>
      <c r="F303" s="11">
        <f t="shared" si="78"/>
        <v>17876</v>
      </c>
      <c r="G303" s="11" t="e">
        <f t="shared" si="78"/>
        <v>#REF!</v>
      </c>
      <c r="H303" s="11">
        <f t="shared" si="78"/>
        <v>52686.8</v>
      </c>
    </row>
    <row r="304" spans="1:8" ht="29.25" customHeight="1">
      <c r="A304" s="39"/>
      <c r="B304" s="20" t="s">
        <v>117</v>
      </c>
      <c r="C304" s="12">
        <v>17876</v>
      </c>
      <c r="D304" s="12">
        <v>0</v>
      </c>
      <c r="E304" s="12">
        <v>0</v>
      </c>
      <c r="F304" s="12">
        <f>C304+D304+E304</f>
        <v>17876</v>
      </c>
      <c r="G304" s="12" t="e">
        <f>#REF!-F304</f>
        <v>#REF!</v>
      </c>
      <c r="H304" s="12">
        <v>52686.8</v>
      </c>
    </row>
    <row r="305" spans="1:8" ht="29.25" customHeight="1">
      <c r="A305" s="39"/>
      <c r="B305" s="20" t="s">
        <v>118</v>
      </c>
      <c r="C305" s="12">
        <v>0</v>
      </c>
      <c r="D305" s="12">
        <v>0</v>
      </c>
      <c r="E305" s="12">
        <v>0</v>
      </c>
      <c r="F305" s="12">
        <f>C305+D305+E305</f>
        <v>0</v>
      </c>
      <c r="G305" s="12" t="e">
        <f>#REF!-F305</f>
        <v>#REF!</v>
      </c>
      <c r="H305" s="12">
        <v>0</v>
      </c>
    </row>
    <row r="306" spans="1:8" ht="29.25" customHeight="1">
      <c r="A306" s="39"/>
      <c r="B306" s="20" t="s">
        <v>124</v>
      </c>
      <c r="C306" s="12">
        <v>0</v>
      </c>
      <c r="D306" s="12">
        <v>0</v>
      </c>
      <c r="E306" s="12">
        <v>0</v>
      </c>
      <c r="F306" s="12">
        <f>C306+D306+E306</f>
        <v>0</v>
      </c>
      <c r="G306" s="12" t="e">
        <f>#REF!-F306</f>
        <v>#REF!</v>
      </c>
      <c r="H306" s="12">
        <v>0</v>
      </c>
    </row>
    <row r="307" spans="1:8" ht="29.25" customHeight="1">
      <c r="A307" s="39"/>
      <c r="B307" s="20" t="s">
        <v>120</v>
      </c>
      <c r="C307" s="12">
        <v>0</v>
      </c>
      <c r="D307" s="12">
        <v>0</v>
      </c>
      <c r="E307" s="12">
        <v>0</v>
      </c>
      <c r="F307" s="12">
        <f>C307+D307+E307</f>
        <v>0</v>
      </c>
      <c r="G307" s="12" t="e">
        <f>#REF!-F307</f>
        <v>#REF!</v>
      </c>
      <c r="H307" s="12">
        <v>0</v>
      </c>
    </row>
    <row r="308" spans="1:8" ht="29.25" customHeight="1">
      <c r="A308" s="39"/>
      <c r="B308" s="20" t="s">
        <v>123</v>
      </c>
      <c r="C308" s="12">
        <v>0</v>
      </c>
      <c r="D308" s="12">
        <v>0</v>
      </c>
      <c r="E308" s="12">
        <v>0</v>
      </c>
      <c r="F308" s="12">
        <f>C308+D308+E308</f>
        <v>0</v>
      </c>
      <c r="G308" s="12" t="e">
        <f>#REF!-F308</f>
        <v>#REF!</v>
      </c>
      <c r="H308" s="12">
        <v>0</v>
      </c>
    </row>
    <row r="309" spans="1:8" ht="33" customHeight="1">
      <c r="A309" s="39"/>
      <c r="B309" s="2" t="s">
        <v>17</v>
      </c>
      <c r="C309" s="11">
        <f aca="true" t="shared" si="79" ref="C309:H309">C310+C311+C312+C313</f>
        <v>0</v>
      </c>
      <c r="D309" s="11">
        <f t="shared" si="79"/>
        <v>0</v>
      </c>
      <c r="E309" s="11">
        <f t="shared" si="79"/>
        <v>0</v>
      </c>
      <c r="F309" s="11">
        <f t="shared" si="79"/>
        <v>0</v>
      </c>
      <c r="G309" s="11" t="e">
        <f t="shared" si="79"/>
        <v>#REF!</v>
      </c>
      <c r="H309" s="11">
        <f t="shared" si="79"/>
        <v>115888.8</v>
      </c>
    </row>
    <row r="310" spans="1:8" ht="29.25" customHeight="1">
      <c r="A310" s="39"/>
      <c r="B310" s="20" t="s">
        <v>117</v>
      </c>
      <c r="C310" s="12">
        <v>0</v>
      </c>
      <c r="D310" s="12">
        <v>0</v>
      </c>
      <c r="E310" s="12">
        <v>0</v>
      </c>
      <c r="F310" s="12">
        <f>C310+D310+E310</f>
        <v>0</v>
      </c>
      <c r="G310" s="12" t="e">
        <f>#REF!-F310</f>
        <v>#REF!</v>
      </c>
      <c r="H310" s="12">
        <v>0</v>
      </c>
    </row>
    <row r="311" spans="1:8" ht="29.25" customHeight="1">
      <c r="A311" s="39"/>
      <c r="B311" s="20" t="s">
        <v>119</v>
      </c>
      <c r="C311" s="12">
        <v>0</v>
      </c>
      <c r="D311" s="12">
        <v>0</v>
      </c>
      <c r="E311" s="12">
        <v>0</v>
      </c>
      <c r="F311" s="12">
        <f>C311+D311+E311</f>
        <v>0</v>
      </c>
      <c r="G311" s="12" t="e">
        <f>#REF!-F311</f>
        <v>#REF!</v>
      </c>
      <c r="H311" s="12">
        <v>0</v>
      </c>
    </row>
    <row r="312" spans="1:8" ht="29.25" customHeight="1">
      <c r="A312" s="39"/>
      <c r="B312" s="20" t="s">
        <v>121</v>
      </c>
      <c r="C312" s="12">
        <v>0</v>
      </c>
      <c r="D312" s="12">
        <v>0</v>
      </c>
      <c r="E312" s="12">
        <v>0</v>
      </c>
      <c r="F312" s="12">
        <f>C312+D312+E312</f>
        <v>0</v>
      </c>
      <c r="G312" s="12" t="e">
        <f>#REF!-F312</f>
        <v>#REF!</v>
      </c>
      <c r="H312" s="12">
        <v>115888.8</v>
      </c>
    </row>
    <row r="313" spans="1:8" ht="29.25" customHeight="1">
      <c r="A313" s="39"/>
      <c r="B313" s="20" t="s">
        <v>122</v>
      </c>
      <c r="C313" s="12">
        <v>0</v>
      </c>
      <c r="D313" s="12">
        <v>0</v>
      </c>
      <c r="E313" s="12">
        <v>0</v>
      </c>
      <c r="F313" s="12">
        <f>C313+D313+E313</f>
        <v>0</v>
      </c>
      <c r="G313" s="12" t="e">
        <f>#REF!-F313</f>
        <v>#REF!</v>
      </c>
      <c r="H313" s="12">
        <v>0</v>
      </c>
    </row>
    <row r="314" spans="1:8" ht="28.5" customHeight="1">
      <c r="A314" s="39"/>
      <c r="B314" s="2" t="s">
        <v>50</v>
      </c>
      <c r="C314" s="11">
        <f aca="true" t="shared" si="80" ref="C314:H314">C315+C316+C317</f>
        <v>50889.2</v>
      </c>
      <c r="D314" s="11">
        <f t="shared" si="80"/>
        <v>58926.25</v>
      </c>
      <c r="E314" s="11">
        <f t="shared" si="80"/>
        <v>54924.88</v>
      </c>
      <c r="F314" s="11">
        <f t="shared" si="80"/>
        <v>164740.33</v>
      </c>
      <c r="G314" s="11" t="e">
        <f t="shared" si="80"/>
        <v>#REF!</v>
      </c>
      <c r="H314" s="11">
        <f t="shared" si="80"/>
        <v>70632</v>
      </c>
    </row>
    <row r="315" spans="1:8" ht="28.5" customHeight="1">
      <c r="A315" s="39"/>
      <c r="B315" s="20" t="s">
        <v>117</v>
      </c>
      <c r="C315" s="12">
        <v>0</v>
      </c>
      <c r="D315" s="12">
        <v>0</v>
      </c>
      <c r="E315" s="12">
        <v>0</v>
      </c>
      <c r="F315" s="12">
        <f>C315+D315+E315</f>
        <v>0</v>
      </c>
      <c r="G315" s="12" t="e">
        <f>#REF!-F315</f>
        <v>#REF!</v>
      </c>
      <c r="H315" s="12">
        <v>0</v>
      </c>
    </row>
    <row r="316" spans="1:8" ht="28.5" customHeight="1">
      <c r="A316" s="39"/>
      <c r="B316" s="20" t="s">
        <v>121</v>
      </c>
      <c r="C316" s="12">
        <v>50889.2</v>
      </c>
      <c r="D316" s="12">
        <v>58926.25</v>
      </c>
      <c r="E316" s="12">
        <v>54924.88</v>
      </c>
      <c r="F316" s="12">
        <f>C316+D316+E316</f>
        <v>164740.33</v>
      </c>
      <c r="G316" s="12" t="e">
        <f>#REF!-F316</f>
        <v>#REF!</v>
      </c>
      <c r="H316" s="12">
        <v>70632</v>
      </c>
    </row>
    <row r="317" spans="1:8" ht="28.5" customHeight="1">
      <c r="A317" s="39"/>
      <c r="B317" s="20" t="s">
        <v>122</v>
      </c>
      <c r="C317" s="12">
        <v>0</v>
      </c>
      <c r="D317" s="12">
        <v>0</v>
      </c>
      <c r="E317" s="12">
        <v>0</v>
      </c>
      <c r="F317" s="12">
        <f>C317+D317+E317</f>
        <v>0</v>
      </c>
      <c r="G317" s="12" t="e">
        <f>#REF!-F317</f>
        <v>#REF!</v>
      </c>
      <c r="H317" s="12">
        <v>0</v>
      </c>
    </row>
    <row r="318" spans="1:8" ht="34.5" customHeight="1">
      <c r="A318" s="39"/>
      <c r="B318" s="2" t="s">
        <v>25</v>
      </c>
      <c r="C318" s="11">
        <f aca="true" t="shared" si="81" ref="C318:H318">C319+C320+C321+C322</f>
        <v>21527.93</v>
      </c>
      <c r="D318" s="11">
        <f t="shared" si="81"/>
        <v>25332.3</v>
      </c>
      <c r="E318" s="11">
        <f t="shared" si="81"/>
        <v>23751.54</v>
      </c>
      <c r="F318" s="11">
        <f t="shared" si="81"/>
        <v>70611.77</v>
      </c>
      <c r="G318" s="11" t="e">
        <f t="shared" si="81"/>
        <v>#REF!</v>
      </c>
      <c r="H318" s="11">
        <f t="shared" si="81"/>
        <v>50991</v>
      </c>
    </row>
    <row r="319" spans="1:8" ht="29.25" customHeight="1">
      <c r="A319" s="39"/>
      <c r="B319" s="20" t="s">
        <v>117</v>
      </c>
      <c r="C319" s="12">
        <v>1545.22</v>
      </c>
      <c r="D319" s="12">
        <v>7861</v>
      </c>
      <c r="E319" s="12">
        <v>5170.55</v>
      </c>
      <c r="F319" s="12">
        <f>C319+D319+E319</f>
        <v>14576.77</v>
      </c>
      <c r="G319" s="12" t="e">
        <f>#REF!-F319</f>
        <v>#REF!</v>
      </c>
      <c r="H319" s="12">
        <v>0</v>
      </c>
    </row>
    <row r="320" spans="1:8" ht="29.25" customHeight="1">
      <c r="A320" s="39"/>
      <c r="B320" s="20" t="s">
        <v>119</v>
      </c>
      <c r="C320" s="12">
        <v>1535.1</v>
      </c>
      <c r="D320" s="12">
        <v>999.6</v>
      </c>
      <c r="E320" s="12">
        <v>1308.64</v>
      </c>
      <c r="F320" s="12">
        <f>C320+D320+E320</f>
        <v>3843.34</v>
      </c>
      <c r="G320" s="12" t="e">
        <f>#REF!-F320</f>
        <v>#REF!</v>
      </c>
      <c r="H320" s="12">
        <v>0</v>
      </c>
    </row>
    <row r="321" spans="1:8" ht="29.25" customHeight="1">
      <c r="A321" s="39"/>
      <c r="B321" s="20" t="s">
        <v>121</v>
      </c>
      <c r="C321" s="12">
        <v>6664</v>
      </c>
      <c r="D321" s="12">
        <v>8698.9</v>
      </c>
      <c r="E321" s="12">
        <v>7542</v>
      </c>
      <c r="F321" s="12">
        <f>C321+D321+E321</f>
        <v>22904.9</v>
      </c>
      <c r="G321" s="12" t="e">
        <f>#REF!-F321</f>
        <v>#REF!</v>
      </c>
      <c r="H321" s="12">
        <v>22018</v>
      </c>
    </row>
    <row r="322" spans="1:8" ht="29.25" customHeight="1">
      <c r="A322" s="39"/>
      <c r="B322" s="20" t="s">
        <v>122</v>
      </c>
      <c r="C322" s="12">
        <v>11783.61</v>
      </c>
      <c r="D322" s="12">
        <v>7772.8</v>
      </c>
      <c r="E322" s="12">
        <v>9730.35</v>
      </c>
      <c r="F322" s="12">
        <f>C322+D322+E322</f>
        <v>29286.760000000002</v>
      </c>
      <c r="G322" s="12" t="e">
        <f>#REF!-F322</f>
        <v>#REF!</v>
      </c>
      <c r="H322" s="12">
        <v>28973</v>
      </c>
    </row>
    <row r="323" spans="1:8" ht="45" customHeight="1">
      <c r="A323" s="40"/>
      <c r="B323" s="2" t="s">
        <v>8</v>
      </c>
      <c r="C323" s="11">
        <f aca="true" t="shared" si="82" ref="C323:H323">C309+C303+C300+C295+C287+C314+C318</f>
        <v>90293.13</v>
      </c>
      <c r="D323" s="11">
        <f t="shared" si="82"/>
        <v>84258.55</v>
      </c>
      <c r="E323" s="11">
        <f t="shared" si="82"/>
        <v>325314.18999999994</v>
      </c>
      <c r="F323" s="11">
        <f t="shared" si="82"/>
        <v>499865.87</v>
      </c>
      <c r="G323" s="11" t="e">
        <f t="shared" si="82"/>
        <v>#REF!</v>
      </c>
      <c r="H323" s="11">
        <f t="shared" si="82"/>
        <v>330385.1</v>
      </c>
    </row>
    <row r="324" spans="1:8" ht="37.5" customHeight="1">
      <c r="A324" s="35" t="s">
        <v>125</v>
      </c>
      <c r="B324" s="2" t="s">
        <v>93</v>
      </c>
      <c r="C324" s="11">
        <f aca="true" t="shared" si="83" ref="C324:H324">C325+C326+C327</f>
        <v>0</v>
      </c>
      <c r="D324" s="11">
        <f t="shared" si="83"/>
        <v>0</v>
      </c>
      <c r="E324" s="11">
        <f t="shared" si="83"/>
        <v>0</v>
      </c>
      <c r="F324" s="11">
        <f t="shared" si="83"/>
        <v>0</v>
      </c>
      <c r="G324" s="11" t="e">
        <f t="shared" si="83"/>
        <v>#REF!</v>
      </c>
      <c r="H324" s="11">
        <f t="shared" si="83"/>
        <v>0</v>
      </c>
    </row>
    <row r="325" spans="1:8" ht="32.25" customHeight="1">
      <c r="A325" s="26"/>
      <c r="B325" s="3" t="s">
        <v>126</v>
      </c>
      <c r="C325" s="12">
        <v>0</v>
      </c>
      <c r="D325" s="12">
        <v>0</v>
      </c>
      <c r="E325" s="12">
        <v>0</v>
      </c>
      <c r="F325" s="12">
        <f>C325+D325+E325</f>
        <v>0</v>
      </c>
      <c r="G325" s="12" t="e">
        <f>#REF!-F325</f>
        <v>#REF!</v>
      </c>
      <c r="H325" s="12">
        <v>0</v>
      </c>
    </row>
    <row r="326" spans="1:8" ht="36" customHeight="1">
      <c r="A326" s="26"/>
      <c r="B326" s="3" t="s">
        <v>127</v>
      </c>
      <c r="C326" s="12">
        <v>0</v>
      </c>
      <c r="D326" s="12">
        <v>0</v>
      </c>
      <c r="E326" s="12">
        <v>0</v>
      </c>
      <c r="F326" s="12">
        <f>C326+D326+E326</f>
        <v>0</v>
      </c>
      <c r="G326" s="12" t="e">
        <f>#REF!-F326</f>
        <v>#REF!</v>
      </c>
      <c r="H326" s="12">
        <v>0</v>
      </c>
    </row>
    <row r="327" spans="1:8" ht="36" customHeight="1">
      <c r="A327" s="26"/>
      <c r="B327" s="3" t="s">
        <v>128</v>
      </c>
      <c r="C327" s="12">
        <v>0</v>
      </c>
      <c r="D327" s="12">
        <v>0</v>
      </c>
      <c r="E327" s="12">
        <v>0</v>
      </c>
      <c r="F327" s="12">
        <f>C327+D327+E327</f>
        <v>0</v>
      </c>
      <c r="G327" s="12" t="e">
        <f>#REF!-F327</f>
        <v>#REF!</v>
      </c>
      <c r="H327" s="12">
        <v>0</v>
      </c>
    </row>
    <row r="328" spans="1:8" ht="33.75" customHeight="1">
      <c r="A328" s="26"/>
      <c r="B328" s="2" t="s">
        <v>23</v>
      </c>
      <c r="C328" s="11">
        <f aca="true" t="shared" si="84" ref="C328:H328">C329</f>
        <v>32432.33</v>
      </c>
      <c r="D328" s="11">
        <f t="shared" si="84"/>
        <v>3999.99</v>
      </c>
      <c r="E328" s="11">
        <f t="shared" si="84"/>
        <v>0</v>
      </c>
      <c r="F328" s="11">
        <f t="shared" si="84"/>
        <v>36432.32</v>
      </c>
      <c r="G328" s="11" t="e">
        <f t="shared" si="84"/>
        <v>#REF!</v>
      </c>
      <c r="H328" s="11">
        <f t="shared" si="84"/>
        <v>0</v>
      </c>
    </row>
    <row r="329" spans="1:8" ht="33.75" customHeight="1">
      <c r="A329" s="26"/>
      <c r="B329" s="3" t="s">
        <v>126</v>
      </c>
      <c r="C329" s="12">
        <v>32432.33</v>
      </c>
      <c r="D329" s="12">
        <v>3999.99</v>
      </c>
      <c r="E329" s="12">
        <v>0</v>
      </c>
      <c r="F329" s="12">
        <f>C329+D329+E329</f>
        <v>36432.32</v>
      </c>
      <c r="G329" s="12" t="e">
        <f>#REF!-F329</f>
        <v>#REF!</v>
      </c>
      <c r="H329" s="12">
        <v>0</v>
      </c>
    </row>
    <row r="330" spans="1:8" ht="51.75" customHeight="1">
      <c r="A330" s="26"/>
      <c r="B330" s="2" t="s">
        <v>8</v>
      </c>
      <c r="C330" s="10">
        <f aca="true" t="shared" si="85" ref="C330:H330">C328+C324</f>
        <v>32432.33</v>
      </c>
      <c r="D330" s="10">
        <f t="shared" si="85"/>
        <v>3999.99</v>
      </c>
      <c r="E330" s="10">
        <f t="shared" si="85"/>
        <v>0</v>
      </c>
      <c r="F330" s="10">
        <f t="shared" si="85"/>
        <v>36432.32</v>
      </c>
      <c r="G330" s="10" t="e">
        <f t="shared" si="85"/>
        <v>#REF!</v>
      </c>
      <c r="H330" s="10">
        <f t="shared" si="85"/>
        <v>0</v>
      </c>
    </row>
    <row r="331" spans="1:8" ht="33.75" customHeight="1">
      <c r="A331" s="27" t="s">
        <v>129</v>
      </c>
      <c r="B331" s="3" t="s">
        <v>40</v>
      </c>
      <c r="C331" s="13">
        <v>56269.64</v>
      </c>
      <c r="D331" s="13">
        <v>54630.52</v>
      </c>
      <c r="E331" s="12">
        <v>58995.09</v>
      </c>
      <c r="F331" s="13">
        <f>C331+D331+E331</f>
        <v>169895.25</v>
      </c>
      <c r="G331" s="13" t="e">
        <f>#REF!-F331</f>
        <v>#REF!</v>
      </c>
      <c r="H331" s="13">
        <v>23996.12</v>
      </c>
    </row>
    <row r="332" spans="1:8" ht="51.75" customHeight="1">
      <c r="A332" s="29"/>
      <c r="B332" s="2" t="s">
        <v>8</v>
      </c>
      <c r="C332" s="11">
        <f>C331</f>
        <v>56269.64</v>
      </c>
      <c r="D332" s="11">
        <f>D331</f>
        <v>54630.52</v>
      </c>
      <c r="E332" s="11">
        <f>E331</f>
        <v>58995.09</v>
      </c>
      <c r="F332" s="11">
        <f>C332+D332+E332</f>
        <v>169895.25</v>
      </c>
      <c r="G332" s="11" t="e">
        <f>G331</f>
        <v>#REF!</v>
      </c>
      <c r="H332" s="11">
        <f>H331</f>
        <v>23996.12</v>
      </c>
    </row>
    <row r="333" spans="1:8" ht="35.25" customHeight="1">
      <c r="A333" s="27" t="s">
        <v>130</v>
      </c>
      <c r="B333" s="3" t="s">
        <v>40</v>
      </c>
      <c r="C333" s="12">
        <v>0</v>
      </c>
      <c r="D333" s="12">
        <v>0</v>
      </c>
      <c r="E333" s="12">
        <v>0</v>
      </c>
      <c r="F333" s="12">
        <f>C333+D333+E333</f>
        <v>0</v>
      </c>
      <c r="G333" s="12" t="e">
        <f>#REF!-F333</f>
        <v>#REF!</v>
      </c>
      <c r="H333" s="12">
        <v>0</v>
      </c>
    </row>
    <row r="334" spans="1:8" ht="35.25" customHeight="1">
      <c r="A334" s="28"/>
      <c r="B334" s="3" t="s">
        <v>42</v>
      </c>
      <c r="C334" s="12">
        <v>0</v>
      </c>
      <c r="D334" s="12">
        <v>0</v>
      </c>
      <c r="E334" s="12">
        <v>0</v>
      </c>
      <c r="F334" s="12">
        <f>C334+D334+E334</f>
        <v>0</v>
      </c>
      <c r="G334" s="12" t="e">
        <f>#REF!-F334</f>
        <v>#REF!</v>
      </c>
      <c r="H334" s="12">
        <v>0</v>
      </c>
    </row>
    <row r="335" spans="1:8" ht="51.75" customHeight="1">
      <c r="A335" s="29"/>
      <c r="B335" s="2" t="s">
        <v>8</v>
      </c>
      <c r="C335" s="11">
        <f aca="true" t="shared" si="86" ref="C335:H335">C333+C334</f>
        <v>0</v>
      </c>
      <c r="D335" s="11">
        <f t="shared" si="86"/>
        <v>0</v>
      </c>
      <c r="E335" s="11">
        <f t="shared" si="86"/>
        <v>0</v>
      </c>
      <c r="F335" s="11">
        <f t="shared" si="86"/>
        <v>0</v>
      </c>
      <c r="G335" s="11" t="e">
        <f t="shared" si="86"/>
        <v>#REF!</v>
      </c>
      <c r="H335" s="11">
        <f t="shared" si="86"/>
        <v>0</v>
      </c>
    </row>
    <row r="336" spans="1:8" ht="35.25" customHeight="1">
      <c r="A336" s="27" t="s">
        <v>131</v>
      </c>
      <c r="B336" s="3" t="s">
        <v>40</v>
      </c>
      <c r="C336" s="12">
        <v>0</v>
      </c>
      <c r="D336" s="12">
        <v>77968.8</v>
      </c>
      <c r="E336" s="12">
        <v>0</v>
      </c>
      <c r="F336" s="12">
        <f>C336+D336+E336</f>
        <v>77968.8</v>
      </c>
      <c r="G336" s="12" t="e">
        <f>#REF!-F336</f>
        <v>#REF!</v>
      </c>
      <c r="H336" s="12">
        <v>545781.6</v>
      </c>
    </row>
    <row r="337" spans="1:8" ht="35.25" customHeight="1">
      <c r="A337" s="28"/>
      <c r="B337" s="3" t="s">
        <v>25</v>
      </c>
      <c r="C337" s="12">
        <v>42840</v>
      </c>
      <c r="D337" s="12">
        <v>0</v>
      </c>
      <c r="E337" s="12">
        <v>0</v>
      </c>
      <c r="F337" s="12">
        <f>C337+D337+E337</f>
        <v>42840</v>
      </c>
      <c r="G337" s="12" t="e">
        <f>#REF!-F337</f>
        <v>#REF!</v>
      </c>
      <c r="H337" s="12">
        <v>7397040</v>
      </c>
    </row>
    <row r="338" spans="1:8" ht="35.25" customHeight="1">
      <c r="A338" s="28"/>
      <c r="B338" s="3" t="s">
        <v>42</v>
      </c>
      <c r="C338" s="12">
        <v>0</v>
      </c>
      <c r="D338" s="12">
        <v>0</v>
      </c>
      <c r="E338" s="12">
        <v>92782.87</v>
      </c>
      <c r="F338" s="12">
        <f>C338+D338+E338</f>
        <v>92782.87</v>
      </c>
      <c r="G338" s="12" t="e">
        <f>#REF!-F338</f>
        <v>#REF!</v>
      </c>
      <c r="H338" s="12">
        <v>0</v>
      </c>
    </row>
    <row r="339" spans="1:8" ht="51.75" customHeight="1">
      <c r="A339" s="29"/>
      <c r="B339" s="2" t="s">
        <v>8</v>
      </c>
      <c r="C339" s="11">
        <f aca="true" t="shared" si="87" ref="C339:H339">C336+C337+C338</f>
        <v>42840</v>
      </c>
      <c r="D339" s="11">
        <f t="shared" si="87"/>
        <v>77968.8</v>
      </c>
      <c r="E339" s="11">
        <f t="shared" si="87"/>
        <v>92782.87</v>
      </c>
      <c r="F339" s="11">
        <f t="shared" si="87"/>
        <v>213591.66999999998</v>
      </c>
      <c r="G339" s="11" t="e">
        <f t="shared" si="87"/>
        <v>#REF!</v>
      </c>
      <c r="H339" s="11">
        <f t="shared" si="87"/>
        <v>7942821.6</v>
      </c>
    </row>
    <row r="340" spans="1:8" ht="35.25" customHeight="1">
      <c r="A340" s="27" t="s">
        <v>132</v>
      </c>
      <c r="B340" s="3" t="s">
        <v>40</v>
      </c>
      <c r="C340" s="12">
        <v>0</v>
      </c>
      <c r="D340" s="12">
        <v>0</v>
      </c>
      <c r="E340" s="12">
        <v>0</v>
      </c>
      <c r="F340" s="12">
        <f>C340+D340+E340</f>
        <v>0</v>
      </c>
      <c r="G340" s="12" t="e">
        <f>#REF!-F340</f>
        <v>#REF!</v>
      </c>
      <c r="H340" s="12">
        <v>0</v>
      </c>
    </row>
    <row r="341" spans="1:8" ht="35.25" customHeight="1">
      <c r="A341" s="28"/>
      <c r="B341" s="3" t="s">
        <v>25</v>
      </c>
      <c r="C341" s="12">
        <v>0</v>
      </c>
      <c r="D341" s="12">
        <v>0</v>
      </c>
      <c r="E341" s="12">
        <v>0</v>
      </c>
      <c r="F341" s="12">
        <f>C341+D341+E341</f>
        <v>0</v>
      </c>
      <c r="G341" s="12" t="e">
        <f>#REF!-F341</f>
        <v>#REF!</v>
      </c>
      <c r="H341" s="12">
        <v>167195</v>
      </c>
    </row>
    <row r="342" spans="1:8" ht="35.25" customHeight="1">
      <c r="A342" s="28"/>
      <c r="B342" s="3" t="s">
        <v>42</v>
      </c>
      <c r="C342" s="12">
        <v>0</v>
      </c>
      <c r="D342" s="12">
        <v>0</v>
      </c>
      <c r="E342" s="12">
        <v>0</v>
      </c>
      <c r="F342" s="12">
        <f>C342+D342+E342</f>
        <v>0</v>
      </c>
      <c r="G342" s="12" t="e">
        <f>#REF!-F342</f>
        <v>#REF!</v>
      </c>
      <c r="H342" s="12">
        <v>0</v>
      </c>
    </row>
    <row r="343" spans="1:8" ht="51.75" customHeight="1">
      <c r="A343" s="29"/>
      <c r="B343" s="2" t="s">
        <v>8</v>
      </c>
      <c r="C343" s="11">
        <f aca="true" t="shared" si="88" ref="C343:H343">C340+C341+C342</f>
        <v>0</v>
      </c>
      <c r="D343" s="11">
        <f t="shared" si="88"/>
        <v>0</v>
      </c>
      <c r="E343" s="11">
        <f t="shared" si="88"/>
        <v>0</v>
      </c>
      <c r="F343" s="11">
        <f t="shared" si="88"/>
        <v>0</v>
      </c>
      <c r="G343" s="11" t="e">
        <f t="shared" si="88"/>
        <v>#REF!</v>
      </c>
      <c r="H343" s="11">
        <f t="shared" si="88"/>
        <v>167195</v>
      </c>
    </row>
    <row r="344" spans="1:8" ht="27.75" customHeight="1">
      <c r="A344" s="27" t="s">
        <v>133</v>
      </c>
      <c r="B344" s="3" t="s">
        <v>93</v>
      </c>
      <c r="C344" s="12">
        <v>0</v>
      </c>
      <c r="D344" s="12">
        <v>0</v>
      </c>
      <c r="E344" s="12">
        <v>0</v>
      </c>
      <c r="F344" s="12">
        <f>C344+D344+E344</f>
        <v>0</v>
      </c>
      <c r="G344" s="12" t="e">
        <f>#REF!-F344</f>
        <v>#REF!</v>
      </c>
      <c r="H344" s="12">
        <v>0</v>
      </c>
    </row>
    <row r="345" spans="1:8" ht="34.5" customHeight="1">
      <c r="A345" s="36"/>
      <c r="B345" s="3" t="s">
        <v>42</v>
      </c>
      <c r="C345" s="12">
        <v>2392.03</v>
      </c>
      <c r="D345" s="12">
        <v>10700.08</v>
      </c>
      <c r="E345" s="12">
        <v>14322.06</v>
      </c>
      <c r="F345" s="12">
        <f>C345+D345+E345</f>
        <v>27414.17</v>
      </c>
      <c r="G345" s="12" t="e">
        <f>#REF!-F345</f>
        <v>#REF!</v>
      </c>
      <c r="H345" s="12">
        <v>26400.15</v>
      </c>
    </row>
    <row r="346" spans="1:8" ht="27.75" customHeight="1">
      <c r="A346" s="36"/>
      <c r="B346" s="3" t="s">
        <v>50</v>
      </c>
      <c r="C346" s="12">
        <v>0</v>
      </c>
      <c r="D346" s="12">
        <v>0</v>
      </c>
      <c r="E346" s="12">
        <v>0</v>
      </c>
      <c r="F346" s="12">
        <f>C346+D346+E346</f>
        <v>0</v>
      </c>
      <c r="G346" s="12" t="e">
        <f>#REF!-F346</f>
        <v>#REF!</v>
      </c>
      <c r="H346" s="12">
        <v>0</v>
      </c>
    </row>
    <row r="347" spans="1:8" ht="48.75" customHeight="1">
      <c r="A347" s="37"/>
      <c r="B347" s="2" t="s">
        <v>8</v>
      </c>
      <c r="C347" s="11">
        <f aca="true" t="shared" si="89" ref="C347:H347">C345+C344+C346</f>
        <v>2392.03</v>
      </c>
      <c r="D347" s="11">
        <f t="shared" si="89"/>
        <v>10700.08</v>
      </c>
      <c r="E347" s="11">
        <f t="shared" si="89"/>
        <v>14322.06</v>
      </c>
      <c r="F347" s="11">
        <f t="shared" si="89"/>
        <v>27414.17</v>
      </c>
      <c r="G347" s="11" t="e">
        <f t="shared" si="89"/>
        <v>#REF!</v>
      </c>
      <c r="H347" s="11">
        <f t="shared" si="89"/>
        <v>26400.15</v>
      </c>
    </row>
    <row r="348" spans="1:8" ht="28.5" customHeight="1">
      <c r="A348" s="27" t="s">
        <v>134</v>
      </c>
      <c r="B348" s="3" t="s">
        <v>49</v>
      </c>
      <c r="C348" s="12">
        <v>0</v>
      </c>
      <c r="D348" s="12">
        <v>0</v>
      </c>
      <c r="E348" s="12">
        <v>0</v>
      </c>
      <c r="F348" s="12">
        <f aca="true" t="shared" si="90" ref="F348:F354">C348+D348+E348</f>
        <v>0</v>
      </c>
      <c r="G348" s="12" t="e">
        <f>#REF!-F348</f>
        <v>#REF!</v>
      </c>
      <c r="H348" s="12">
        <v>0</v>
      </c>
    </row>
    <row r="349" spans="1:8" ht="28.5" customHeight="1">
      <c r="A349" s="28"/>
      <c r="B349" s="3" t="s">
        <v>93</v>
      </c>
      <c r="C349" s="12">
        <v>0</v>
      </c>
      <c r="D349" s="12">
        <v>0</v>
      </c>
      <c r="E349" s="12">
        <v>0</v>
      </c>
      <c r="F349" s="12">
        <f t="shared" si="90"/>
        <v>0</v>
      </c>
      <c r="G349" s="12" t="e">
        <f>#REF!-F349</f>
        <v>#REF!</v>
      </c>
      <c r="H349" s="12">
        <v>0</v>
      </c>
    </row>
    <row r="350" spans="1:8" ht="28.5" customHeight="1">
      <c r="A350" s="28"/>
      <c r="B350" s="3" t="s">
        <v>23</v>
      </c>
      <c r="C350" s="12">
        <v>1644.81</v>
      </c>
      <c r="D350" s="12">
        <v>3289.62</v>
      </c>
      <c r="E350" s="12">
        <v>0</v>
      </c>
      <c r="F350" s="12">
        <f t="shared" si="90"/>
        <v>4934.43</v>
      </c>
      <c r="G350" s="12" t="e">
        <f>#REF!-F350</f>
        <v>#REF!</v>
      </c>
      <c r="H350" s="12">
        <v>0</v>
      </c>
    </row>
    <row r="351" spans="1:8" ht="34.5" customHeight="1">
      <c r="A351" s="28"/>
      <c r="B351" s="3" t="s">
        <v>135</v>
      </c>
      <c r="C351" s="12">
        <v>0</v>
      </c>
      <c r="D351" s="12">
        <v>0</v>
      </c>
      <c r="E351" s="12">
        <v>0</v>
      </c>
      <c r="F351" s="12">
        <f t="shared" si="90"/>
        <v>0</v>
      </c>
      <c r="G351" s="12" t="e">
        <f>#REF!-F351</f>
        <v>#REF!</v>
      </c>
      <c r="H351" s="12">
        <v>0</v>
      </c>
    </row>
    <row r="352" spans="1:8" ht="28.5" customHeight="1">
      <c r="A352" s="28"/>
      <c r="B352" s="3" t="s">
        <v>28</v>
      </c>
      <c r="C352" s="12">
        <v>0</v>
      </c>
      <c r="D352" s="12">
        <v>0</v>
      </c>
      <c r="E352" s="12">
        <v>3980.62</v>
      </c>
      <c r="F352" s="12">
        <f t="shared" si="90"/>
        <v>3980.62</v>
      </c>
      <c r="G352" s="12" t="e">
        <f>#REF!-F352</f>
        <v>#REF!</v>
      </c>
      <c r="H352" s="12">
        <v>0</v>
      </c>
    </row>
    <row r="353" spans="1:8" ht="28.5" customHeight="1">
      <c r="A353" s="28"/>
      <c r="B353" s="3" t="s">
        <v>25</v>
      </c>
      <c r="C353" s="12">
        <v>0</v>
      </c>
      <c r="D353" s="12">
        <v>0</v>
      </c>
      <c r="E353" s="12">
        <v>0</v>
      </c>
      <c r="F353" s="12">
        <f t="shared" si="90"/>
        <v>0</v>
      </c>
      <c r="G353" s="12" t="e">
        <f>#REF!-F353</f>
        <v>#REF!</v>
      </c>
      <c r="H353" s="12">
        <v>0</v>
      </c>
    </row>
    <row r="354" spans="1:8" ht="34.5" customHeight="1">
      <c r="A354" s="28"/>
      <c r="B354" s="3" t="s">
        <v>27</v>
      </c>
      <c r="C354" s="12">
        <v>5874.01</v>
      </c>
      <c r="D354" s="12">
        <v>3759.41</v>
      </c>
      <c r="E354" s="12">
        <v>5874.01</v>
      </c>
      <c r="F354" s="12">
        <f t="shared" si="90"/>
        <v>15507.43</v>
      </c>
      <c r="G354" s="12" t="e">
        <f>#REF!-F354</f>
        <v>#REF!</v>
      </c>
      <c r="H354" s="12">
        <v>0</v>
      </c>
    </row>
    <row r="355" spans="1:8" ht="28.5" customHeight="1">
      <c r="A355" s="29"/>
      <c r="B355" s="2" t="s">
        <v>8</v>
      </c>
      <c r="C355" s="11">
        <f aca="true" t="shared" si="91" ref="C355:H355">C354+C353+C352+C351+C350+C349+C348</f>
        <v>7518.82</v>
      </c>
      <c r="D355" s="11">
        <f t="shared" si="91"/>
        <v>7049.03</v>
      </c>
      <c r="E355" s="11">
        <f t="shared" si="91"/>
        <v>9854.630000000001</v>
      </c>
      <c r="F355" s="11">
        <f t="shared" si="91"/>
        <v>24422.48</v>
      </c>
      <c r="G355" s="11" t="e">
        <f t="shared" si="91"/>
        <v>#REF!</v>
      </c>
      <c r="H355" s="11">
        <f t="shared" si="91"/>
        <v>0</v>
      </c>
    </row>
    <row r="356" spans="1:8" ht="33.75" customHeight="1">
      <c r="A356" s="27" t="s">
        <v>136</v>
      </c>
      <c r="B356" s="3" t="s">
        <v>27</v>
      </c>
      <c r="C356" s="12">
        <v>804445.84</v>
      </c>
      <c r="D356" s="12">
        <v>671163.62</v>
      </c>
      <c r="E356" s="12">
        <v>2795128.93</v>
      </c>
      <c r="F356" s="12">
        <f aca="true" t="shared" si="92" ref="F356:F372">C356+D356+E356</f>
        <v>4270738.390000001</v>
      </c>
      <c r="G356" s="12" t="e">
        <f>#REF!-F356</f>
        <v>#REF!</v>
      </c>
      <c r="H356" s="12">
        <v>5040645.31</v>
      </c>
    </row>
    <row r="357" spans="1:8" ht="28.5" customHeight="1">
      <c r="A357" s="28"/>
      <c r="B357" s="3" t="s">
        <v>24</v>
      </c>
      <c r="C357" s="12">
        <v>0</v>
      </c>
      <c r="D357" s="12">
        <v>0</v>
      </c>
      <c r="E357" s="12">
        <v>0</v>
      </c>
      <c r="F357" s="12">
        <f t="shared" si="92"/>
        <v>0</v>
      </c>
      <c r="G357" s="12" t="e">
        <f>#REF!-F357</f>
        <v>#REF!</v>
      </c>
      <c r="H357" s="12">
        <v>0</v>
      </c>
    </row>
    <row r="358" spans="1:8" ht="28.5" customHeight="1">
      <c r="A358" s="28"/>
      <c r="B358" s="3" t="s">
        <v>23</v>
      </c>
      <c r="C358" s="16">
        <v>384324.17</v>
      </c>
      <c r="D358" s="12">
        <v>299174.9</v>
      </c>
      <c r="E358" s="12">
        <v>1437997.12</v>
      </c>
      <c r="F358" s="12">
        <f t="shared" si="92"/>
        <v>2121496.1900000004</v>
      </c>
      <c r="G358" s="12" t="e">
        <f>#REF!-F358</f>
        <v>#REF!</v>
      </c>
      <c r="H358" s="12">
        <v>606784.9</v>
      </c>
    </row>
    <row r="359" spans="1:8" ht="28.5" customHeight="1">
      <c r="A359" s="28"/>
      <c r="B359" s="3" t="s">
        <v>29</v>
      </c>
      <c r="C359" s="12">
        <v>0</v>
      </c>
      <c r="D359" s="12">
        <v>18764.66</v>
      </c>
      <c r="E359" s="12">
        <v>13809.47</v>
      </c>
      <c r="F359" s="12">
        <f t="shared" si="92"/>
        <v>32574.129999999997</v>
      </c>
      <c r="G359" s="12" t="e">
        <f>#REF!-F359</f>
        <v>#REF!</v>
      </c>
      <c r="H359" s="12">
        <v>41428.41</v>
      </c>
    </row>
    <row r="360" spans="1:8" ht="28.5" customHeight="1">
      <c r="A360" s="28"/>
      <c r="B360" s="3" t="s">
        <v>19</v>
      </c>
      <c r="C360" s="12">
        <v>407803.06</v>
      </c>
      <c r="D360" s="12">
        <v>0</v>
      </c>
      <c r="E360" s="12">
        <v>618414.05</v>
      </c>
      <c r="F360" s="12">
        <f t="shared" si="92"/>
        <v>1026217.1100000001</v>
      </c>
      <c r="G360" s="12" t="e">
        <f>#REF!-F360</f>
        <v>#REF!</v>
      </c>
      <c r="H360" s="12">
        <v>1239550.01</v>
      </c>
    </row>
    <row r="361" spans="1:8" ht="28.5" customHeight="1">
      <c r="A361" s="28"/>
      <c r="B361" s="3" t="s">
        <v>31</v>
      </c>
      <c r="C361" s="12">
        <v>0</v>
      </c>
      <c r="D361" s="12">
        <v>0</v>
      </c>
      <c r="E361" s="12">
        <v>46226.96</v>
      </c>
      <c r="F361" s="12">
        <f t="shared" si="92"/>
        <v>46226.96</v>
      </c>
      <c r="G361" s="12" t="e">
        <f>#REF!-F361</f>
        <v>#REF!</v>
      </c>
      <c r="H361" s="12">
        <v>0</v>
      </c>
    </row>
    <row r="362" spans="1:8" ht="28.5" customHeight="1">
      <c r="A362" s="28"/>
      <c r="B362" s="3" t="s">
        <v>17</v>
      </c>
      <c r="C362" s="12">
        <v>0</v>
      </c>
      <c r="D362" s="12">
        <v>723211.71</v>
      </c>
      <c r="E362" s="12">
        <v>550342.98</v>
      </c>
      <c r="F362" s="12">
        <f t="shared" si="92"/>
        <v>1273554.69</v>
      </c>
      <c r="G362" s="12" t="e">
        <f>#REF!-F362</f>
        <v>#REF!</v>
      </c>
      <c r="H362" s="12">
        <v>273786.94</v>
      </c>
    </row>
    <row r="363" spans="1:8" ht="28.5" customHeight="1">
      <c r="A363" s="28"/>
      <c r="B363" s="3" t="s">
        <v>34</v>
      </c>
      <c r="C363" s="12">
        <v>488796.42</v>
      </c>
      <c r="D363" s="12">
        <v>262836.25</v>
      </c>
      <c r="E363" s="12">
        <v>422279.65</v>
      </c>
      <c r="F363" s="12">
        <f t="shared" si="92"/>
        <v>1173912.3199999998</v>
      </c>
      <c r="G363" s="12" t="e">
        <f>#REF!-F363</f>
        <v>#REF!</v>
      </c>
      <c r="H363" s="12">
        <v>577260.99</v>
      </c>
    </row>
    <row r="364" spans="1:8" ht="28.5" customHeight="1">
      <c r="A364" s="28"/>
      <c r="B364" s="3" t="s">
        <v>25</v>
      </c>
      <c r="C364" s="12">
        <v>326754.33</v>
      </c>
      <c r="D364" s="12">
        <v>1134209.37</v>
      </c>
      <c r="E364" s="12">
        <v>799247.44</v>
      </c>
      <c r="F364" s="12">
        <f t="shared" si="92"/>
        <v>2260211.14</v>
      </c>
      <c r="G364" s="12" t="e">
        <f>#REF!-F364</f>
        <v>#REF!</v>
      </c>
      <c r="H364" s="12">
        <v>1006433.3</v>
      </c>
    </row>
    <row r="365" spans="1:8" ht="28.5" customHeight="1">
      <c r="A365" s="28"/>
      <c r="B365" s="3" t="s">
        <v>36</v>
      </c>
      <c r="C365" s="12">
        <v>39437.64</v>
      </c>
      <c r="D365" s="12">
        <v>443616.94</v>
      </c>
      <c r="E365" s="18">
        <v>154964.21</v>
      </c>
      <c r="F365" s="12">
        <f t="shared" si="92"/>
        <v>638018.79</v>
      </c>
      <c r="G365" s="24" t="e">
        <f>#REF!-F365</f>
        <v>#REF!</v>
      </c>
      <c r="H365" s="12">
        <v>815435.07</v>
      </c>
    </row>
    <row r="366" spans="1:8" ht="21.75" customHeight="1">
      <c r="A366" s="28"/>
      <c r="B366" s="3" t="s">
        <v>50</v>
      </c>
      <c r="C366" s="12">
        <v>222930.68</v>
      </c>
      <c r="D366" s="12">
        <v>926869.86</v>
      </c>
      <c r="E366" s="12">
        <v>975152.07</v>
      </c>
      <c r="F366" s="12">
        <f t="shared" si="92"/>
        <v>2124952.61</v>
      </c>
      <c r="G366" s="12" t="e">
        <f>#REF!-F366</f>
        <v>#REF!</v>
      </c>
      <c r="H366" s="12">
        <v>1364660.53</v>
      </c>
    </row>
    <row r="367" spans="1:8" ht="40.5" customHeight="1">
      <c r="A367" s="28"/>
      <c r="B367" s="3" t="s">
        <v>53</v>
      </c>
      <c r="C367" s="12">
        <v>256826.89</v>
      </c>
      <c r="D367" s="12">
        <v>963078.97</v>
      </c>
      <c r="E367" s="12">
        <v>1338590.89</v>
      </c>
      <c r="F367" s="12">
        <f t="shared" si="92"/>
        <v>2558496.75</v>
      </c>
      <c r="G367" s="12" t="e">
        <f>#REF!-F367</f>
        <v>#REF!</v>
      </c>
      <c r="H367" s="12">
        <v>1138211.64</v>
      </c>
    </row>
    <row r="368" spans="1:8" ht="30" customHeight="1">
      <c r="A368" s="28"/>
      <c r="B368" s="3" t="s">
        <v>137</v>
      </c>
      <c r="C368" s="12">
        <v>0</v>
      </c>
      <c r="D368" s="12">
        <v>0</v>
      </c>
      <c r="E368" s="12">
        <v>0</v>
      </c>
      <c r="F368" s="12">
        <f t="shared" si="92"/>
        <v>0</v>
      </c>
      <c r="G368" s="12" t="e">
        <f>#REF!-F368</f>
        <v>#REF!</v>
      </c>
      <c r="H368" s="12">
        <v>316644.24</v>
      </c>
    </row>
    <row r="369" spans="1:8" ht="33" customHeight="1">
      <c r="A369" s="28"/>
      <c r="B369" s="3" t="s">
        <v>138</v>
      </c>
      <c r="C369" s="12">
        <v>47611.75</v>
      </c>
      <c r="D369" s="12">
        <v>70739.75</v>
      </c>
      <c r="E369" s="12">
        <v>236680.59</v>
      </c>
      <c r="F369" s="12">
        <f t="shared" si="92"/>
        <v>355032.08999999997</v>
      </c>
      <c r="G369" s="12" t="e">
        <f>#REF!-F369</f>
        <v>#REF!</v>
      </c>
      <c r="H369" s="12">
        <v>158231.19</v>
      </c>
    </row>
    <row r="370" spans="1:8" ht="30" customHeight="1">
      <c r="A370" s="28"/>
      <c r="B370" s="3" t="s">
        <v>61</v>
      </c>
      <c r="C370" s="12">
        <v>7046.84</v>
      </c>
      <c r="D370" s="12">
        <v>73793.57</v>
      </c>
      <c r="E370" s="12">
        <v>41027.66</v>
      </c>
      <c r="F370" s="12">
        <f t="shared" si="92"/>
        <v>121868.07</v>
      </c>
      <c r="G370" s="12" t="e">
        <f>#REF!-F370</f>
        <v>#REF!</v>
      </c>
      <c r="H370" s="12">
        <v>100764.57</v>
      </c>
    </row>
    <row r="371" spans="1:8" ht="45.75" customHeight="1">
      <c r="A371" s="28"/>
      <c r="B371" s="3" t="s">
        <v>139</v>
      </c>
      <c r="C371" s="12">
        <v>0</v>
      </c>
      <c r="D371" s="12">
        <v>0</v>
      </c>
      <c r="E371" s="12">
        <v>190170.63</v>
      </c>
      <c r="F371" s="12">
        <f t="shared" si="92"/>
        <v>190170.63</v>
      </c>
      <c r="G371" s="12" t="e">
        <f>#REF!-F371</f>
        <v>#REF!</v>
      </c>
      <c r="H371" s="12">
        <v>0</v>
      </c>
    </row>
    <row r="372" spans="1:8" ht="45.75" customHeight="1">
      <c r="A372" s="28"/>
      <c r="B372" s="3" t="s">
        <v>140</v>
      </c>
      <c r="C372" s="12">
        <v>0</v>
      </c>
      <c r="D372" s="12">
        <v>353501.82</v>
      </c>
      <c r="E372" s="12">
        <v>0</v>
      </c>
      <c r="F372" s="12">
        <f t="shared" si="92"/>
        <v>353501.82</v>
      </c>
      <c r="G372" s="12" t="e">
        <f>#REF!-F372</f>
        <v>#REF!</v>
      </c>
      <c r="H372" s="12">
        <v>0</v>
      </c>
    </row>
    <row r="373" spans="1:8" ht="45.75" customHeight="1">
      <c r="A373" s="28"/>
      <c r="B373" s="3" t="s">
        <v>141</v>
      </c>
      <c r="C373" s="12">
        <v>0</v>
      </c>
      <c r="D373" s="12">
        <v>0</v>
      </c>
      <c r="E373" s="12">
        <v>84447.47</v>
      </c>
      <c r="F373" s="12">
        <f>C373+D373+E373</f>
        <v>84447.47</v>
      </c>
      <c r="G373" s="12" t="e">
        <f>#REF!-F373</f>
        <v>#REF!</v>
      </c>
      <c r="H373" s="12">
        <v>0</v>
      </c>
    </row>
    <row r="374" spans="1:8" ht="45.75" customHeight="1">
      <c r="A374" s="28"/>
      <c r="B374" s="3" t="s">
        <v>33</v>
      </c>
      <c r="C374" s="12">
        <v>0</v>
      </c>
      <c r="D374" s="12">
        <v>0</v>
      </c>
      <c r="E374" s="17">
        <v>358378.71</v>
      </c>
      <c r="F374" s="12">
        <f>C374+D374+E374</f>
        <v>358378.71</v>
      </c>
      <c r="G374" s="12" t="e">
        <f>#REF!-F374</f>
        <v>#REF!</v>
      </c>
      <c r="H374" s="12">
        <v>81477.81</v>
      </c>
    </row>
    <row r="375" spans="1:8" ht="45.75" customHeight="1">
      <c r="A375" s="28"/>
      <c r="B375" s="3" t="s">
        <v>28</v>
      </c>
      <c r="C375" s="12">
        <v>0</v>
      </c>
      <c r="D375" s="12">
        <v>0</v>
      </c>
      <c r="E375" s="12">
        <v>0</v>
      </c>
      <c r="F375" s="12">
        <f>C375+D375+E375</f>
        <v>0</v>
      </c>
      <c r="G375" s="12" t="e">
        <f>#REF!-F375</f>
        <v>#REF!</v>
      </c>
      <c r="H375" s="12">
        <v>0</v>
      </c>
    </row>
    <row r="376" spans="1:8" ht="45.75" customHeight="1">
      <c r="A376" s="28"/>
      <c r="B376" s="3" t="s">
        <v>2</v>
      </c>
      <c r="C376" s="12">
        <v>0</v>
      </c>
      <c r="D376" s="12">
        <v>0</v>
      </c>
      <c r="E376" s="12">
        <v>0</v>
      </c>
      <c r="F376" s="12">
        <f>C376+D376+E376</f>
        <v>0</v>
      </c>
      <c r="G376" s="12" t="e">
        <f>#REF!-F376</f>
        <v>#REF!</v>
      </c>
      <c r="H376" s="12">
        <v>27747.48</v>
      </c>
    </row>
    <row r="377" spans="1:8" ht="45.75" customHeight="1">
      <c r="A377" s="28"/>
      <c r="B377" s="3" t="s">
        <v>55</v>
      </c>
      <c r="C377" s="12">
        <v>0</v>
      </c>
      <c r="D377" s="12">
        <v>0</v>
      </c>
      <c r="E377" s="12">
        <v>0</v>
      </c>
      <c r="F377" s="12">
        <f>C377+D377+E377</f>
        <v>0</v>
      </c>
      <c r="G377" s="12" t="e">
        <f>#REF!-F377</f>
        <v>#REF!</v>
      </c>
      <c r="H377" s="12">
        <v>0</v>
      </c>
    </row>
    <row r="378" spans="1:8" ht="33" customHeight="1">
      <c r="A378" s="29"/>
      <c r="B378" s="2" t="s">
        <v>8</v>
      </c>
      <c r="C378" s="10">
        <f aca="true" t="shared" si="93" ref="C378:H378">C366+C365+C364+C363+C362+C361+C360+C359+C358+C357+C356+C367+C368+C369+C370+C371+C372+C373+C374+C375+C376+C377</f>
        <v>2985977.62</v>
      </c>
      <c r="D378" s="10">
        <f t="shared" si="93"/>
        <v>5940961.42</v>
      </c>
      <c r="E378" s="10">
        <f t="shared" si="93"/>
        <v>10062858.830000004</v>
      </c>
      <c r="F378" s="10">
        <f t="shared" si="93"/>
        <v>18989797.87</v>
      </c>
      <c r="G378" s="10" t="e">
        <f t="shared" si="93"/>
        <v>#REF!</v>
      </c>
      <c r="H378" s="10">
        <f t="shared" si="93"/>
        <v>12789062.390000002</v>
      </c>
    </row>
    <row r="379" spans="1:8" ht="28.5" customHeight="1">
      <c r="A379" s="27" t="s">
        <v>142</v>
      </c>
      <c r="B379" s="3" t="s">
        <v>19</v>
      </c>
      <c r="C379" s="12">
        <v>0</v>
      </c>
      <c r="D379" s="12">
        <v>54948.21</v>
      </c>
      <c r="E379" s="12">
        <v>27489.36</v>
      </c>
      <c r="F379" s="12">
        <f>C379+D379+E379</f>
        <v>82437.57</v>
      </c>
      <c r="G379" s="12" t="e">
        <f>#REF!-F379</f>
        <v>#REF!</v>
      </c>
      <c r="H379" s="12">
        <v>70708.74</v>
      </c>
    </row>
    <row r="380" spans="1:8" ht="28.5" customHeight="1">
      <c r="A380" s="28"/>
      <c r="B380" s="3" t="s">
        <v>17</v>
      </c>
      <c r="C380" s="12">
        <v>0</v>
      </c>
      <c r="D380" s="12">
        <v>73812.92</v>
      </c>
      <c r="E380" s="12">
        <v>35458.44</v>
      </c>
      <c r="F380" s="12">
        <f>C380+D380+E380</f>
        <v>109271.36</v>
      </c>
      <c r="G380" s="12" t="e">
        <f>#REF!-F380</f>
        <v>#REF!</v>
      </c>
      <c r="H380" s="12">
        <v>94555.58</v>
      </c>
    </row>
    <row r="381" spans="1:8" ht="28.5" customHeight="1">
      <c r="A381" s="28"/>
      <c r="B381" s="3" t="s">
        <v>23</v>
      </c>
      <c r="C381" s="12">
        <v>0</v>
      </c>
      <c r="D381" s="12">
        <v>23345.05</v>
      </c>
      <c r="E381" s="12">
        <v>7781.68</v>
      </c>
      <c r="F381" s="12">
        <f>C381+D381+E381</f>
        <v>31126.73</v>
      </c>
      <c r="G381" s="12" t="e">
        <f>#REF!-F381</f>
        <v>#REF!</v>
      </c>
      <c r="H381" s="12">
        <v>108943.58</v>
      </c>
    </row>
    <row r="382" spans="1:8" ht="28.5" customHeight="1">
      <c r="A382" s="28"/>
      <c r="B382" s="3" t="s">
        <v>24</v>
      </c>
      <c r="C382" s="12">
        <v>0</v>
      </c>
      <c r="D382" s="12">
        <v>0</v>
      </c>
      <c r="E382" s="12">
        <v>0</v>
      </c>
      <c r="F382" s="12">
        <f>C382+D382+E382</f>
        <v>0</v>
      </c>
      <c r="G382" s="12" t="e">
        <f>#REF!-F382</f>
        <v>#REF!</v>
      </c>
      <c r="H382" s="12">
        <v>0</v>
      </c>
    </row>
    <row r="383" spans="1:8" ht="33" customHeight="1">
      <c r="A383" s="29"/>
      <c r="B383" s="2" t="s">
        <v>8</v>
      </c>
      <c r="C383" s="10">
        <f aca="true" t="shared" si="94" ref="C383:H383">C381+C380+C379+C382</f>
        <v>0</v>
      </c>
      <c r="D383" s="10">
        <f t="shared" si="94"/>
        <v>152106.18</v>
      </c>
      <c r="E383" s="10">
        <f t="shared" si="94"/>
        <v>70729.48000000001</v>
      </c>
      <c r="F383" s="10">
        <f t="shared" si="94"/>
        <v>222835.66</v>
      </c>
      <c r="G383" s="10" t="e">
        <f t="shared" si="94"/>
        <v>#REF!</v>
      </c>
      <c r="H383" s="10">
        <f t="shared" si="94"/>
        <v>274207.9</v>
      </c>
    </row>
    <row r="384" spans="1:8" ht="33" customHeight="1">
      <c r="A384" s="38" t="s">
        <v>116</v>
      </c>
      <c r="B384" s="2" t="s">
        <v>93</v>
      </c>
      <c r="C384" s="11">
        <f aca="true" t="shared" si="95" ref="C384:H384">C385</f>
        <v>180500</v>
      </c>
      <c r="D384" s="11">
        <f t="shared" si="95"/>
        <v>247000</v>
      </c>
      <c r="E384" s="11">
        <f t="shared" si="95"/>
        <v>65500</v>
      </c>
      <c r="F384" s="11">
        <f t="shared" si="95"/>
        <v>493000</v>
      </c>
      <c r="G384" s="11" t="e">
        <f t="shared" si="95"/>
        <v>#REF!</v>
      </c>
      <c r="H384" s="11">
        <f t="shared" si="95"/>
        <v>270750</v>
      </c>
    </row>
    <row r="385" spans="1:8" ht="29.25" customHeight="1">
      <c r="A385" s="39"/>
      <c r="B385" s="20" t="s">
        <v>143</v>
      </c>
      <c r="C385" s="12">
        <v>180500</v>
      </c>
      <c r="D385" s="12">
        <v>247000</v>
      </c>
      <c r="E385" s="12">
        <v>65500</v>
      </c>
      <c r="F385" s="12">
        <f>C385+D385+E385</f>
        <v>493000</v>
      </c>
      <c r="G385" s="12" t="e">
        <f>#REF!-F385</f>
        <v>#REF!</v>
      </c>
      <c r="H385" s="12">
        <v>270750</v>
      </c>
    </row>
    <row r="386" spans="1:8" ht="45" customHeight="1">
      <c r="A386" s="40"/>
      <c r="B386" s="2" t="s">
        <v>8</v>
      </c>
      <c r="C386" s="11">
        <f aca="true" t="shared" si="96" ref="C386:H386">C384</f>
        <v>180500</v>
      </c>
      <c r="D386" s="11">
        <f t="shared" si="96"/>
        <v>247000</v>
      </c>
      <c r="E386" s="11">
        <f t="shared" si="96"/>
        <v>65500</v>
      </c>
      <c r="F386" s="11">
        <f t="shared" si="96"/>
        <v>493000</v>
      </c>
      <c r="G386" s="11" t="e">
        <f t="shared" si="96"/>
        <v>#REF!</v>
      </c>
      <c r="H386" s="11">
        <f t="shared" si="96"/>
        <v>270750</v>
      </c>
    </row>
    <row r="387" spans="1:8" ht="32.25" customHeight="1">
      <c r="A387" s="27" t="s">
        <v>144</v>
      </c>
      <c r="B387" s="3" t="s">
        <v>17</v>
      </c>
      <c r="C387" s="12">
        <v>83146</v>
      </c>
      <c r="D387" s="12">
        <v>63439</v>
      </c>
      <c r="E387" s="12">
        <v>75353.13</v>
      </c>
      <c r="F387" s="12">
        <f>C387+D387+E387</f>
        <v>221938.13</v>
      </c>
      <c r="G387" s="12" t="e">
        <f>#REF!-F387</f>
        <v>#REF!</v>
      </c>
      <c r="H387" s="12">
        <v>104577</v>
      </c>
    </row>
    <row r="388" spans="1:8" ht="28.5" customHeight="1">
      <c r="A388" s="28"/>
      <c r="B388" s="3" t="s">
        <v>23</v>
      </c>
      <c r="C388" s="12">
        <v>36095.5</v>
      </c>
      <c r="D388" s="12">
        <v>22721.5</v>
      </c>
      <c r="E388" s="12">
        <v>56341.5</v>
      </c>
      <c r="F388" s="12">
        <f>C388+D388+E388</f>
        <v>115158.5</v>
      </c>
      <c r="G388" s="12" t="e">
        <f>#REF!-F388</f>
        <v>#REF!</v>
      </c>
      <c r="H388" s="12">
        <v>46721</v>
      </c>
    </row>
    <row r="389" spans="1:8" ht="28.5" customHeight="1">
      <c r="A389" s="28"/>
      <c r="B389" s="3" t="s">
        <v>19</v>
      </c>
      <c r="C389" s="12">
        <v>9267</v>
      </c>
      <c r="D389" s="12">
        <v>15630</v>
      </c>
      <c r="E389" s="12">
        <v>5763.5</v>
      </c>
      <c r="F389" s="12">
        <f>C389+D389+E389</f>
        <v>30660.5</v>
      </c>
      <c r="G389" s="12" t="e">
        <f>#REF!-F389</f>
        <v>#REF!</v>
      </c>
      <c r="H389" s="12">
        <v>14187</v>
      </c>
    </row>
    <row r="390" spans="1:8" ht="28.5" customHeight="1">
      <c r="A390" s="29"/>
      <c r="B390" s="2" t="s">
        <v>8</v>
      </c>
      <c r="C390" s="11">
        <f aca="true" t="shared" si="97" ref="C390:H390">C389+C388+C387</f>
        <v>128508.5</v>
      </c>
      <c r="D390" s="11">
        <f t="shared" si="97"/>
        <v>101790.5</v>
      </c>
      <c r="E390" s="11">
        <f t="shared" si="97"/>
        <v>137458.13</v>
      </c>
      <c r="F390" s="11">
        <f t="shared" si="97"/>
        <v>367757.13</v>
      </c>
      <c r="G390" s="11" t="e">
        <f t="shared" si="97"/>
        <v>#REF!</v>
      </c>
      <c r="H390" s="11">
        <f t="shared" si="97"/>
        <v>165485</v>
      </c>
    </row>
    <row r="391" spans="1:8" ht="30" customHeight="1">
      <c r="A391" s="27" t="s">
        <v>145</v>
      </c>
      <c r="B391" s="3" t="s">
        <v>27</v>
      </c>
      <c r="C391" s="12">
        <v>317200</v>
      </c>
      <c r="D391" s="12">
        <v>370880</v>
      </c>
      <c r="E391" s="12">
        <v>285620</v>
      </c>
      <c r="F391" s="12">
        <f>C391+D391+E391</f>
        <v>973700</v>
      </c>
      <c r="G391" s="12" t="e">
        <f>#REF!-F391</f>
        <v>#REF!</v>
      </c>
      <c r="H391" s="12">
        <v>111700</v>
      </c>
    </row>
    <row r="392" spans="1:8" ht="28.5" customHeight="1">
      <c r="A392" s="28"/>
      <c r="B392" s="3" t="s">
        <v>19</v>
      </c>
      <c r="C392" s="12">
        <v>322840</v>
      </c>
      <c r="D392" s="12">
        <v>394120</v>
      </c>
      <c r="E392" s="12">
        <v>405640</v>
      </c>
      <c r="F392" s="12">
        <f>C392+D392+E392</f>
        <v>1122600</v>
      </c>
      <c r="G392" s="12" t="e">
        <f>#REF!-F392</f>
        <v>#REF!</v>
      </c>
      <c r="H392" s="12">
        <v>151360</v>
      </c>
    </row>
    <row r="393" spans="1:8" ht="28.5" customHeight="1">
      <c r="A393" s="28"/>
      <c r="B393" s="3" t="s">
        <v>36</v>
      </c>
      <c r="C393" s="12">
        <v>1258560</v>
      </c>
      <c r="D393" s="12">
        <v>1445120</v>
      </c>
      <c r="E393" s="12">
        <v>1597760</v>
      </c>
      <c r="F393" s="12">
        <f>C393+D393+E393</f>
        <v>4301440</v>
      </c>
      <c r="G393" s="12" t="e">
        <f>#REF!-F393</f>
        <v>#REF!</v>
      </c>
      <c r="H393" s="12">
        <v>1395840</v>
      </c>
    </row>
    <row r="394" spans="1:8" ht="34.5" customHeight="1">
      <c r="A394" s="28"/>
      <c r="B394" s="3" t="s">
        <v>53</v>
      </c>
      <c r="C394" s="12">
        <v>1138092</v>
      </c>
      <c r="D394" s="12">
        <v>1009970</v>
      </c>
      <c r="E394" s="12">
        <v>1204810</v>
      </c>
      <c r="F394" s="12">
        <f>C394+D394+E394</f>
        <v>3352872</v>
      </c>
      <c r="G394" s="12" t="e">
        <f>#REF!-F394</f>
        <v>#REF!</v>
      </c>
      <c r="H394" s="12">
        <v>1599870</v>
      </c>
    </row>
    <row r="395" spans="1:8" ht="34.5" customHeight="1">
      <c r="A395" s="28"/>
      <c r="B395" s="3" t="s">
        <v>146</v>
      </c>
      <c r="C395" s="12">
        <v>1058560</v>
      </c>
      <c r="D395" s="12">
        <v>1086080</v>
      </c>
      <c r="E395" s="12">
        <v>1356480</v>
      </c>
      <c r="F395" s="12">
        <f>C395+D395+E395</f>
        <v>3501120</v>
      </c>
      <c r="G395" s="12" t="e">
        <f>#REF!-F395</f>
        <v>#REF!</v>
      </c>
      <c r="H395" s="12">
        <v>1496320</v>
      </c>
    </row>
    <row r="396" spans="1:8" ht="28.5" customHeight="1">
      <c r="A396" s="29"/>
      <c r="B396" s="2" t="s">
        <v>8</v>
      </c>
      <c r="C396" s="11">
        <f aca="true" t="shared" si="98" ref="C396:H396">C394+C393+C392+C391+C395</f>
        <v>4095252</v>
      </c>
      <c r="D396" s="11">
        <f t="shared" si="98"/>
        <v>4306170</v>
      </c>
      <c r="E396" s="11">
        <f t="shared" si="98"/>
        <v>4850310</v>
      </c>
      <c r="F396" s="11">
        <f t="shared" si="98"/>
        <v>13251732</v>
      </c>
      <c r="G396" s="11" t="e">
        <f t="shared" si="98"/>
        <v>#REF!</v>
      </c>
      <c r="H396" s="11">
        <f t="shared" si="98"/>
        <v>4755090</v>
      </c>
    </row>
  </sheetData>
  <sheetProtection/>
  <mergeCells count="28">
    <mergeCell ref="A391:A396"/>
    <mergeCell ref="A344:A347"/>
    <mergeCell ref="A348:A355"/>
    <mergeCell ref="A356:A378"/>
    <mergeCell ref="A379:A383"/>
    <mergeCell ref="A384:A386"/>
    <mergeCell ref="A387:A390"/>
    <mergeCell ref="A287:A323"/>
    <mergeCell ref="A324:A330"/>
    <mergeCell ref="A331:A332"/>
    <mergeCell ref="A333:A335"/>
    <mergeCell ref="A336:A339"/>
    <mergeCell ref="A340:A343"/>
    <mergeCell ref="A142:A154"/>
    <mergeCell ref="A155:A214"/>
    <mergeCell ref="A215:A217"/>
    <mergeCell ref="A218:A219"/>
    <mergeCell ref="A220:A222"/>
    <mergeCell ref="A223:A286"/>
    <mergeCell ref="A138:A141"/>
    <mergeCell ref="A76:A133"/>
    <mergeCell ref="A134:A137"/>
    <mergeCell ref="A5:A24"/>
    <mergeCell ref="A25:A34"/>
    <mergeCell ref="A35:A40"/>
    <mergeCell ref="A66:A72"/>
    <mergeCell ref="A41:A65"/>
    <mergeCell ref="A73:A7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2019-07-11T12:21:00Z</dcterms:modified>
  <cp:category/>
  <cp:version/>
  <cp:contentType/>
  <cp:contentStatus/>
</cp:coreProperties>
</file>